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9375" windowHeight="4455"/>
  </bookViews>
  <sheets>
    <sheet name="Ark1" sheetId="1" r:id="rId1"/>
  </sheets>
  <definedNames>
    <definedName name="_xlnm.Print_Area" localSheetId="0">'Ark1'!$A$1:$G$193</definedName>
  </definedNames>
  <calcPr calcId="145621"/>
</workbook>
</file>

<file path=xl/calcChain.xml><?xml version="1.0" encoding="utf-8"?>
<calcChain xmlns="http://schemas.openxmlformats.org/spreadsheetml/2006/main">
  <c r="B37" i="1" l="1"/>
  <c r="C108" i="1"/>
  <c r="C107" i="1"/>
  <c r="C106" i="1"/>
  <c r="C105" i="1"/>
  <c r="C104" i="1"/>
  <c r="C103" i="1"/>
  <c r="C102" i="1"/>
  <c r="C101" i="1"/>
  <c r="G84" i="1"/>
  <c r="G95" i="1"/>
  <c r="G97" i="1"/>
  <c r="F84" i="1"/>
  <c r="F95" i="1"/>
  <c r="F97" i="1"/>
  <c r="E84" i="1"/>
  <c r="E95" i="1" s="1"/>
  <c r="E97" i="1" s="1"/>
  <c r="D84" i="1"/>
  <c r="D95" i="1"/>
  <c r="D97" i="1" s="1"/>
  <c r="C84" i="1"/>
  <c r="C95" i="1"/>
  <c r="C97" i="1"/>
  <c r="B84" i="1"/>
  <c r="B95" i="1"/>
  <c r="B97" i="1"/>
  <c r="C73" i="1"/>
  <c r="C72" i="1"/>
  <c r="C71" i="1"/>
  <c r="C70" i="1"/>
  <c r="C69" i="1"/>
  <c r="C68" i="1"/>
  <c r="C67" i="1"/>
  <c r="G50" i="1"/>
  <c r="G61" i="1"/>
  <c r="G63" i="1" s="1"/>
  <c r="F50" i="1"/>
  <c r="F61" i="1"/>
  <c r="F63" i="1"/>
  <c r="E50" i="1"/>
  <c r="E61" i="1"/>
  <c r="E63" i="1"/>
  <c r="D50" i="1"/>
  <c r="D61" i="1" s="1"/>
  <c r="D63" i="1" s="1"/>
  <c r="C50" i="1"/>
  <c r="C61" i="1"/>
  <c r="C63" i="1" s="1"/>
  <c r="B50" i="1"/>
  <c r="B61" i="1"/>
  <c r="B63" i="1"/>
  <c r="C35" i="1"/>
  <c r="C36" i="1"/>
  <c r="C37" i="1"/>
  <c r="C38" i="1"/>
  <c r="C39" i="1"/>
  <c r="C40" i="1"/>
  <c r="C41" i="1"/>
  <c r="C34" i="1"/>
</calcChain>
</file>

<file path=xl/sharedStrings.xml><?xml version="1.0" encoding="utf-8"?>
<sst xmlns="http://schemas.openxmlformats.org/spreadsheetml/2006/main" count="206" uniqueCount="120">
  <si>
    <t>Samtlige norske banker (juridiske enheter)</t>
  </si>
  <si>
    <t>122 sparebanker og 16 forretningsbanker</t>
  </si>
  <si>
    <t>Foreløpige tall per 19. november 2008</t>
  </si>
  <si>
    <t>Resultater og balanseutdrag</t>
  </si>
  <si>
    <t>RESULTATER</t>
  </si>
  <si>
    <t>Mill. kr.</t>
  </si>
  <si>
    <t>% av GFK</t>
  </si>
  <si>
    <t xml:space="preserve"> % av GFK</t>
  </si>
  <si>
    <t>Renteinntekter m.v.</t>
  </si>
  <si>
    <t>Rentekostnader m.v</t>
  </si>
  <si>
    <t>Netto rente</t>
  </si>
  <si>
    <t>Provisjonsinntekter m.v.</t>
  </si>
  <si>
    <t>Provisjonskostnader m.v.</t>
  </si>
  <si>
    <t>Andre driftsinntekter</t>
  </si>
  <si>
    <t>Andre driftskostnader</t>
  </si>
  <si>
    <t>Driftsresultat før tap</t>
  </si>
  <si>
    <t>Tap på utlån</t>
  </si>
  <si>
    <t>Resultat av ordinær drift før skatt</t>
  </si>
  <si>
    <t>BALANSE OG NØKKELTALL</t>
  </si>
  <si>
    <t>Brutto utlån til kunder</t>
  </si>
  <si>
    <t>Innsk. fra og gjeld til kunder</t>
  </si>
  <si>
    <t>Gjeld stiftet ved utsted. av verdipapirer</t>
  </si>
  <si>
    <t>KREDITTFORETAK</t>
  </si>
  <si>
    <t xml:space="preserve"> herav lønn, pensjoner og sos. kostn.</t>
  </si>
  <si>
    <t>FINANSIERINGSSELSKAPER</t>
  </si>
  <si>
    <t>%</t>
  </si>
  <si>
    <t>Allokert investeringsavkastning</t>
  </si>
  <si>
    <t>(inkl. andre forsikringsrel. driftskost. f.e.r.)</t>
  </si>
  <si>
    <t>Resultat av teknisk regnskap</t>
  </si>
  <si>
    <t>% av FK</t>
  </si>
  <si>
    <t>Bygninger og faste eiendommer</t>
  </si>
  <si>
    <t>Utlån</t>
  </si>
  <si>
    <t>Ansvarlig kapital</t>
  </si>
  <si>
    <t>Forsikringstekniske avsetninger</t>
  </si>
  <si>
    <t>Forvaltningskapital</t>
  </si>
  <si>
    <t>LIVSFORSIKRING</t>
  </si>
  <si>
    <t>Premieinntekter</t>
  </si>
  <si>
    <t>herav overføringer av premieres. mv. fra andre</t>
  </si>
  <si>
    <t>herav gevinster ved realisasjon</t>
  </si>
  <si>
    <t>Erstatninger</t>
  </si>
  <si>
    <t>herav overføring av premiereserve mv. til andre</t>
  </si>
  <si>
    <t>herav aksjer og andeler</t>
  </si>
  <si>
    <t>Sum eiendeler (forvaltningskapital)</t>
  </si>
  <si>
    <t>% vekst</t>
  </si>
  <si>
    <t>Avskrivninger</t>
  </si>
  <si>
    <t xml:space="preserve">Forvaltningskapital </t>
  </si>
  <si>
    <t>Andre inntekter/kostnader</t>
  </si>
  <si>
    <t>Premieinntekter f.e.r.</t>
  </si>
  <si>
    <t>(overført fra ikke-teknisk regnskap)</t>
  </si>
  <si>
    <t>Erstatningskostnader f.e.r.</t>
  </si>
  <si>
    <t>Endring i sikkerhetsavsetning mv.</t>
  </si>
  <si>
    <t>(overført til teknisk regnskap)</t>
  </si>
  <si>
    <t>Kursreguleringsfond</t>
  </si>
  <si>
    <t>Gjeld v. utstedelse av verdipapirer</t>
  </si>
  <si>
    <t>Endring i kursreguleringsfond</t>
  </si>
  <si>
    <t>Skattekostnad</t>
  </si>
  <si>
    <t>Mill. kr</t>
  </si>
  <si>
    <t>Utbytte, andre innt. av verdipap. m. var. avkast.</t>
  </si>
  <si>
    <t>Gjeld til kredittinstitusjoner</t>
  </si>
  <si>
    <t>BANKER</t>
  </si>
  <si>
    <t>herav gruppenedskrivninger</t>
  </si>
  <si>
    <t>Tapsnedskrivninger av utlån</t>
  </si>
  <si>
    <t>Andre inntekter</t>
  </si>
  <si>
    <t>… herav på utlån vurdert til virk.verdi (kredittrisiko)</t>
  </si>
  <si>
    <t>… herav gruppenedskrivninger</t>
  </si>
  <si>
    <t>Tapsnedskrivninger av utlån (amortisert kost)</t>
  </si>
  <si>
    <t>Netto renteinntekter</t>
  </si>
  <si>
    <t>Resultat for perioden</t>
  </si>
  <si>
    <t>Resultat før skatt</t>
  </si>
  <si>
    <t>… herav vurdert til amortisert kost</t>
  </si>
  <si>
    <t>… herav vurdert til virkelig verdi</t>
  </si>
  <si>
    <t>Andre kostnader</t>
  </si>
  <si>
    <t>Utbytte</t>
  </si>
  <si>
    <t>Lønn- og administrasjonskostnader</t>
  </si>
  <si>
    <t>… herav Lønn, pensjoner og sosiale ytelser oa.</t>
  </si>
  <si>
    <t>Netto verdiendringer på instrumenter vurdert til virkelig verdi</t>
  </si>
  <si>
    <t>Andre forsikringsrelaterte inntekter (inkl. premierabatter og gevinstavtaler)</t>
  </si>
  <si>
    <t xml:space="preserve">Nto. gev./tap omløpsmidler/fin. eiend. vurd. til virk. verdi </t>
  </si>
  <si>
    <t>Nto. gev./tap sikringsbokføring/valutakursdifferanser</t>
  </si>
  <si>
    <t>Lønn og administrasjonskostnader</t>
  </si>
  <si>
    <t>Resultat før nye tilleggsavsetninger, tildeling til kunder og skatt</t>
  </si>
  <si>
    <t>Innlån fra og gjeld til kunder</t>
  </si>
  <si>
    <t xml:space="preserve">12 kredittforetak  </t>
  </si>
  <si>
    <t>Netto inntekter fra finansielle eiendeler i kollektivporteføljen</t>
  </si>
  <si>
    <t>herav verdiendringer</t>
  </si>
  <si>
    <t>Endring i forsikringsforpliktelser - kontraktsfastsatte forpliktelser</t>
  </si>
  <si>
    <t>herav nye tilleggsavsetninger</t>
  </si>
  <si>
    <t xml:space="preserve">Forsikringsrelaterte driftskostnader </t>
  </si>
  <si>
    <t>Resultat av ikke-teknisk regnskap</t>
  </si>
  <si>
    <t>Verdijustert resultat før nye tilleggsavsetninger, tildeling til kunder og skatt</t>
  </si>
  <si>
    <t>Totalresultat (inkl. andre resultatkomponenter) etter skatt</t>
  </si>
  <si>
    <t>*Tallene per 31.03.2007 er ikke omarbeidet etter gjeldende regelverk</t>
  </si>
  <si>
    <t>11 livselskaper</t>
  </si>
  <si>
    <t>Finansielle eiendeler til amortisert kost</t>
  </si>
  <si>
    <t>herav investeringer som holdes til forfall</t>
  </si>
  <si>
    <t>herav utlån og fordringer</t>
  </si>
  <si>
    <t>Finansielle eiendeler til virkelig verdi</t>
  </si>
  <si>
    <t>herav obligasjoner og sertifikater</t>
  </si>
  <si>
    <t xml:space="preserve">    herav eiendeler i selskapsporteføljen</t>
  </si>
  <si>
    <t xml:space="preserve">    herav investeringer i kollektivporteføljen</t>
  </si>
  <si>
    <t xml:space="preserve">    herav investeringer i investeringsvalgporteføljen</t>
  </si>
  <si>
    <t>Forsikringsforpliktelser - kontraktsfastsatte forpliktelser</t>
  </si>
  <si>
    <t>Tilleggsavsetninger - kollektivporteføljen</t>
  </si>
  <si>
    <t>Netto inntekter fra investeringer</t>
  </si>
  <si>
    <t>Resultat før skattekostnad</t>
  </si>
  <si>
    <t xml:space="preserve">Aksjer og andeler </t>
  </si>
  <si>
    <t>Obligasjoner og andre verdipapirer med fast avkastning</t>
  </si>
  <si>
    <t xml:space="preserve">SKADEFORSIKRINGSSELSKAPER </t>
  </si>
  <si>
    <r>
      <t xml:space="preserve">Uten Captives </t>
    </r>
    <r>
      <rPr>
        <sz val="8"/>
        <rFont val="Arial"/>
        <family val="2"/>
      </rPr>
      <t xml:space="preserve"> tall  i mill. kroner og prosent av premieinntekter f.e.r.</t>
    </r>
  </si>
  <si>
    <t>1. halvår 2008</t>
  </si>
  <si>
    <t>Investeringer som holdes til forfall</t>
  </si>
  <si>
    <t>1.-3. kvartal 2007</t>
  </si>
  <si>
    <t>26 finansieringsselskaper</t>
  </si>
  <si>
    <t>1. - 3. kvartal 2008</t>
  </si>
  <si>
    <t>1. - 3. kvartal 2007</t>
  </si>
  <si>
    <t>1.-3. kvartal 2008</t>
  </si>
  <si>
    <t>32 skadeforsikringsselskaper</t>
  </si>
  <si>
    <t>Verdifall på ikke-finansielle eiendeler (IFRS)</t>
  </si>
  <si>
    <t>Gev/tap verdipapirer lang sikt (NGAAP)</t>
  </si>
  <si>
    <t>Netto gevinst valuta/verdipapirer (NGAAP)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</si>
</sst>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72" formatCode="0.0"/>
    <numFmt numFmtId="179" formatCode="#,##0.0"/>
    <numFmt numFmtId="182" formatCode="0.0\ %"/>
  </numFmts>
  <fonts count="27" x14ac:knownFonts="1">
    <font>
      <sz val="10"/>
      <name val="Arial"/>
    </font>
    <font>
      <b/>
      <sz val="10"/>
      <name val="Arial"/>
    </font>
    <font>
      <i/>
      <sz val="10"/>
      <name val="Arial"/>
    </font>
    <font>
      <sz val="10"/>
      <name val="Arial"/>
    </font>
    <font>
      <b/>
      <sz val="12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sz val="12"/>
      <name val="Arial"/>
    </font>
    <font>
      <b/>
      <sz val="12"/>
      <name val="Arial"/>
    </font>
    <font>
      <sz val="8"/>
      <name val="Arial"/>
    </font>
    <font>
      <b/>
      <sz val="16"/>
      <name val="Arial"/>
    </font>
    <font>
      <b/>
      <sz val="14"/>
      <name val="Arial"/>
    </font>
    <font>
      <sz val="9"/>
      <name val="Arial"/>
      <family val="2"/>
    </font>
    <font>
      <b/>
      <sz val="10"/>
      <color indexed="8"/>
      <name val="Arial"/>
      <family val="2"/>
    </font>
    <font>
      <sz val="8"/>
      <color indexed="9"/>
      <name val="Arial"/>
      <family val="2"/>
    </font>
    <font>
      <sz val="10"/>
      <color indexed="22"/>
      <name val="Arial"/>
    </font>
    <font>
      <sz val="8"/>
      <name val="MS Sans Serif"/>
    </font>
    <font>
      <sz val="9"/>
      <name val="Arial"/>
    </font>
    <font>
      <sz val="10"/>
      <color indexed="43"/>
      <name val="Arial"/>
    </font>
    <font>
      <b/>
      <sz val="10"/>
      <name val="Times New Roman"/>
      <family val="1"/>
    </font>
    <font>
      <b/>
      <sz val="8"/>
      <name val="Arial"/>
      <family val="2"/>
    </font>
    <font>
      <sz val="10"/>
      <name val="MS Sans Serif"/>
    </font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25" fillId="0" borderId="0" applyNumberFormat="0" applyFont="0" applyFill="0" applyBorder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0" fontId="25" fillId="0" borderId="0" applyFont="0" applyFill="0" applyBorder="0" applyAlignment="0" applyProtection="0"/>
  </cellStyleXfs>
  <cellXfs count="216">
    <xf numFmtId="0" fontId="0" fillId="0" borderId="0" xfId="0"/>
    <xf numFmtId="0" fontId="4" fillId="0" borderId="0" xfId="0" applyFont="1"/>
    <xf numFmtId="0" fontId="0" fillId="0" borderId="1" xfId="0" applyBorder="1" applyAlignment="1">
      <alignment horizontal="left"/>
    </xf>
    <xf numFmtId="0" fontId="5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8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0" fontId="8" fillId="0" borderId="0" xfId="0" applyFont="1"/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5" fillId="0" borderId="0" xfId="0" applyFont="1" applyBorder="1" applyAlignment="1">
      <alignment horizontal="left"/>
    </xf>
    <xf numFmtId="0" fontId="1" fillId="2" borderId="2" xfId="0" applyFont="1" applyFill="1" applyBorder="1"/>
    <xf numFmtId="0" fontId="0" fillId="0" borderId="2" xfId="0" applyBorder="1" applyAlignment="1">
      <alignment horizontal="left"/>
    </xf>
    <xf numFmtId="3" fontId="0" fillId="0" borderId="1" xfId="0" applyNumberFormat="1" applyBorder="1" applyAlignment="1">
      <alignment horizontal="right"/>
    </xf>
    <xf numFmtId="2" fontId="0" fillId="0" borderId="1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0" fontId="1" fillId="0" borderId="4" xfId="0" applyFont="1" applyBorder="1" applyAlignment="1">
      <alignment horizontal="left"/>
    </xf>
    <xf numFmtId="3" fontId="1" fillId="0" borderId="5" xfId="0" applyNumberFormat="1" applyFont="1" applyBorder="1" applyAlignment="1">
      <alignment horizontal="right"/>
    </xf>
    <xf numFmtId="4" fontId="1" fillId="0" borderId="5" xfId="0" applyNumberFormat="1" applyFont="1" applyBorder="1" applyAlignment="1">
      <alignment horizontal="right"/>
    </xf>
    <xf numFmtId="0" fontId="5" fillId="0" borderId="3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3" fontId="6" fillId="0" borderId="1" xfId="0" applyNumberFormat="1" applyFont="1" applyBorder="1" applyAlignment="1">
      <alignment horizontal="right"/>
    </xf>
    <xf numFmtId="0" fontId="6" fillId="0" borderId="6" xfId="0" applyFont="1" applyBorder="1" applyAlignment="1">
      <alignment horizontal="left"/>
    </xf>
    <xf numFmtId="0" fontId="5" fillId="0" borderId="0" xfId="0" applyFont="1"/>
    <xf numFmtId="0" fontId="6" fillId="0" borderId="0" xfId="0" applyFont="1"/>
    <xf numFmtId="3" fontId="0" fillId="0" borderId="0" xfId="0" applyNumberFormat="1" applyFill="1" applyBorder="1" applyAlignment="1">
      <alignment horizontal="right"/>
    </xf>
    <xf numFmtId="2" fontId="0" fillId="0" borderId="0" xfId="0" applyNumberFormat="1" applyFill="1" applyBorder="1" applyAlignment="1">
      <alignment horizontal="right"/>
    </xf>
    <xf numFmtId="0" fontId="0" fillId="0" borderId="0" xfId="0" applyBorder="1" applyAlignment="1">
      <alignment horizontal="right"/>
    </xf>
    <xf numFmtId="172" fontId="0" fillId="0" borderId="0" xfId="0" applyNumberFormat="1" applyBorder="1" applyAlignment="1">
      <alignment horizontal="right"/>
    </xf>
    <xf numFmtId="4" fontId="0" fillId="0" borderId="1" xfId="0" applyNumberFormat="1" applyBorder="1" applyAlignment="1">
      <alignment horizontal="right"/>
    </xf>
    <xf numFmtId="0" fontId="6" fillId="0" borderId="2" xfId="0" applyFont="1" applyBorder="1" applyAlignment="1">
      <alignment horizontal="left"/>
    </xf>
    <xf numFmtId="3" fontId="6" fillId="0" borderId="7" xfId="0" applyNumberFormat="1" applyFont="1" applyBorder="1" applyAlignment="1">
      <alignment horizontal="right"/>
    </xf>
    <xf numFmtId="0" fontId="3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12" fillId="0" borderId="0" xfId="0" applyFont="1"/>
    <xf numFmtId="0" fontId="2" fillId="2" borderId="6" xfId="0" applyFont="1" applyFill="1" applyBorder="1"/>
    <xf numFmtId="0" fontId="1" fillId="0" borderId="5" xfId="0" applyFont="1" applyBorder="1"/>
    <xf numFmtId="2" fontId="6" fillId="0" borderId="1" xfId="0" applyNumberFormat="1" applyFont="1" applyBorder="1" applyAlignment="1">
      <alignment horizontal="right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/>
    <xf numFmtId="0" fontId="1" fillId="2" borderId="8" xfId="0" applyFont="1" applyFill="1" applyBorder="1" applyAlignment="1">
      <alignment horizontal="right"/>
    </xf>
    <xf numFmtId="0" fontId="1" fillId="2" borderId="9" xfId="0" applyFont="1" applyFill="1" applyBorder="1" applyAlignment="1">
      <alignment horizontal="right"/>
    </xf>
    <xf numFmtId="0" fontId="6" fillId="0" borderId="1" xfId="0" applyFont="1" applyBorder="1"/>
    <xf numFmtId="0" fontId="13" fillId="0" borderId="0" xfId="0" applyFont="1"/>
    <xf numFmtId="0" fontId="14" fillId="0" borderId="0" xfId="0" applyFont="1" applyAlignment="1">
      <alignment horizontal="left"/>
    </xf>
    <xf numFmtId="0" fontId="2" fillId="2" borderId="3" xfId="0" applyFont="1" applyFill="1" applyBorder="1"/>
    <xf numFmtId="0" fontId="1" fillId="2" borderId="2" xfId="0" applyFont="1" applyFill="1" applyBorder="1" applyAlignment="1">
      <alignment horizontal="left"/>
    </xf>
    <xf numFmtId="0" fontId="15" fillId="0" borderId="0" xfId="0" applyFont="1" applyAlignment="1">
      <alignment horizontal="right"/>
    </xf>
    <xf numFmtId="0" fontId="1" fillId="0" borderId="0" xfId="0" applyFont="1" applyBorder="1"/>
    <xf numFmtId="3" fontId="1" fillId="0" borderId="0" xfId="0" applyNumberFormat="1" applyFont="1" applyBorder="1"/>
    <xf numFmtId="1" fontId="1" fillId="0" borderId="0" xfId="2" applyNumberFormat="1" applyFont="1" applyBorder="1"/>
    <xf numFmtId="0" fontId="3" fillId="0" borderId="1" xfId="0" applyFont="1" applyBorder="1"/>
    <xf numFmtId="0" fontId="16" fillId="0" borderId="0" xfId="0" applyFont="1"/>
    <xf numFmtId="0" fontId="7" fillId="0" borderId="5" xfId="0" applyFont="1" applyBorder="1"/>
    <xf numFmtId="0" fontId="7" fillId="2" borderId="8" xfId="0" applyFont="1" applyFill="1" applyBorder="1" applyAlignment="1">
      <alignment horizontal="right"/>
    </xf>
    <xf numFmtId="0" fontId="7" fillId="2" borderId="9" xfId="0" applyFont="1" applyFill="1" applyBorder="1" applyAlignment="1">
      <alignment horizontal="right"/>
    </xf>
    <xf numFmtId="0" fontId="7" fillId="0" borderId="0" xfId="0" applyFont="1" applyAlignment="1">
      <alignment horizontal="right"/>
    </xf>
    <xf numFmtId="3" fontId="6" fillId="0" borderId="1" xfId="0" applyNumberFormat="1" applyFont="1" applyBorder="1"/>
    <xf numFmtId="3" fontId="7" fillId="0" borderId="0" xfId="0" applyNumberFormat="1" applyFont="1" applyBorder="1"/>
    <xf numFmtId="0" fontId="1" fillId="2" borderId="6" xfId="0" applyFont="1" applyFill="1" applyBorder="1" applyAlignment="1">
      <alignment horizontal="left"/>
    </xf>
    <xf numFmtId="0" fontId="17" fillId="2" borderId="6" xfId="0" applyFont="1" applyFill="1" applyBorder="1" applyAlignment="1">
      <alignment horizontal="right"/>
    </xf>
    <xf numFmtId="0" fontId="17" fillId="2" borderId="8" xfId="0" applyFont="1" applyFill="1" applyBorder="1" applyAlignment="1">
      <alignment horizontal="right"/>
    </xf>
    <xf numFmtId="0" fontId="17" fillId="2" borderId="9" xfId="0" applyFont="1" applyFill="1" applyBorder="1" applyAlignment="1">
      <alignment horizontal="right"/>
    </xf>
    <xf numFmtId="0" fontId="0" fillId="2" borderId="5" xfId="0" applyFill="1" applyBorder="1" applyAlignment="1">
      <alignment horizontal="right"/>
    </xf>
    <xf numFmtId="14" fontId="7" fillId="2" borderId="4" xfId="0" applyNumberFormat="1" applyFont="1" applyFill="1" applyBorder="1" applyAlignment="1">
      <alignment horizontal="right"/>
    </xf>
    <xf numFmtId="14" fontId="7" fillId="2" borderId="5" xfId="0" applyNumberFormat="1" applyFont="1" applyFill="1" applyBorder="1" applyAlignment="1">
      <alignment horizontal="right"/>
    </xf>
    <xf numFmtId="1" fontId="18" fillId="0" borderId="0" xfId="0" applyNumberFormat="1" applyFont="1" applyFill="1" applyBorder="1" applyAlignment="1"/>
    <xf numFmtId="1" fontId="18" fillId="0" borderId="0" xfId="0" applyNumberFormat="1" applyFont="1"/>
    <xf numFmtId="0" fontId="5" fillId="0" borderId="3" xfId="0" applyFont="1" applyBorder="1" applyAlignment="1">
      <alignment horizontal="left" indent="1"/>
    </xf>
    <xf numFmtId="3" fontId="6" fillId="0" borderId="10" xfId="0" applyNumberFormat="1" applyFont="1" applyBorder="1" applyAlignment="1">
      <alignment horizontal="right"/>
    </xf>
    <xf numFmtId="3" fontId="7" fillId="0" borderId="5" xfId="0" applyNumberFormat="1" applyFont="1" applyBorder="1" applyAlignment="1">
      <alignment horizontal="right"/>
    </xf>
    <xf numFmtId="0" fontId="3" fillId="0" borderId="8" xfId="0" applyFont="1" applyBorder="1"/>
    <xf numFmtId="0" fontId="3" fillId="0" borderId="0" xfId="0" applyFont="1"/>
    <xf numFmtId="0" fontId="7" fillId="0" borderId="0" xfId="0" applyFont="1"/>
    <xf numFmtId="0" fontId="7" fillId="0" borderId="0" xfId="0" applyFont="1" applyBorder="1" applyAlignment="1">
      <alignment horizontal="left"/>
    </xf>
    <xf numFmtId="172" fontId="6" fillId="0" borderId="0" xfId="2" applyNumberFormat="1" applyFont="1" applyBorder="1" applyAlignment="1"/>
    <xf numFmtId="0" fontId="7" fillId="2" borderId="5" xfId="0" applyFont="1" applyFill="1" applyBorder="1" applyAlignment="1">
      <alignment horizontal="right"/>
    </xf>
    <xf numFmtId="1" fontId="7" fillId="0" borderId="0" xfId="2" applyNumberFormat="1" applyFont="1" applyBorder="1"/>
    <xf numFmtId="3" fontId="6" fillId="0" borderId="7" xfId="3" applyNumberFormat="1" applyFont="1" applyBorder="1"/>
    <xf numFmtId="3" fontId="6" fillId="0" borderId="1" xfId="3" applyNumberFormat="1" applyFont="1" applyBorder="1"/>
    <xf numFmtId="3" fontId="7" fillId="0" borderId="5" xfId="3" applyNumberFormat="1" applyFont="1" applyBorder="1"/>
    <xf numFmtId="172" fontId="6" fillId="0" borderId="1" xfId="3" applyNumberFormat="1" applyFont="1" applyBorder="1"/>
    <xf numFmtId="172" fontId="7" fillId="0" borderId="5" xfId="3" applyNumberFormat="1" applyFont="1" applyBorder="1"/>
    <xf numFmtId="0" fontId="7" fillId="0" borderId="5" xfId="0" applyFont="1" applyBorder="1" applyAlignment="1">
      <alignment horizontal="left"/>
    </xf>
    <xf numFmtId="179" fontId="6" fillId="0" borderId="10" xfId="0" applyNumberFormat="1" applyFont="1" applyBorder="1"/>
    <xf numFmtId="179" fontId="6" fillId="0" borderId="9" xfId="0" applyNumberFormat="1" applyFont="1" applyBorder="1"/>
    <xf numFmtId="179" fontId="6" fillId="0" borderId="10" xfId="0" quotePrefix="1" applyNumberFormat="1" applyFont="1" applyBorder="1" applyAlignment="1">
      <alignment horizontal="right"/>
    </xf>
    <xf numFmtId="179" fontId="7" fillId="0" borderId="9" xfId="0" applyNumberFormat="1" applyFont="1" applyBorder="1"/>
    <xf numFmtId="172" fontId="5" fillId="0" borderId="7" xfId="0" applyNumberFormat="1" applyFont="1" applyBorder="1" applyAlignment="1">
      <alignment horizontal="center"/>
    </xf>
    <xf numFmtId="172" fontId="5" fillId="0" borderId="1" xfId="0" applyNumberFormat="1" applyFont="1" applyBorder="1" applyAlignment="1">
      <alignment horizontal="center"/>
    </xf>
    <xf numFmtId="3" fontId="7" fillId="0" borderId="5" xfId="3" applyNumberFormat="1" applyFont="1" applyBorder="1" applyAlignment="1"/>
    <xf numFmtId="172" fontId="7" fillId="0" borderId="5" xfId="3" applyNumberFormat="1" applyFont="1" applyBorder="1" applyAlignment="1"/>
    <xf numFmtId="3" fontId="6" fillId="0" borderId="1" xfId="0" applyNumberFormat="1" applyFont="1" applyFill="1" applyBorder="1" applyAlignment="1">
      <alignment horizontal="right"/>
    </xf>
    <xf numFmtId="0" fontId="7" fillId="2" borderId="8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right"/>
    </xf>
    <xf numFmtId="0" fontId="7" fillId="2" borderId="12" xfId="0" applyFont="1" applyFill="1" applyBorder="1" applyAlignment="1">
      <alignment horizontal="right"/>
    </xf>
    <xf numFmtId="0" fontId="7" fillId="2" borderId="2" xfId="0" applyFont="1" applyFill="1" applyBorder="1"/>
    <xf numFmtId="0" fontId="6" fillId="0" borderId="7" xfId="0" applyFont="1" applyBorder="1" applyAlignment="1">
      <alignment horizontal="left"/>
    </xf>
    <xf numFmtId="0" fontId="7" fillId="2" borderId="3" xfId="0" applyFont="1" applyFill="1" applyBorder="1"/>
    <xf numFmtId="0" fontId="7" fillId="2" borderId="7" xfId="0" applyFont="1" applyFill="1" applyBorder="1" applyAlignment="1"/>
    <xf numFmtId="0" fontId="0" fillId="0" borderId="0" xfId="0" applyProtection="1">
      <protection locked="0"/>
    </xf>
    <xf numFmtId="0" fontId="3" fillId="0" borderId="3" xfId="0" applyFont="1" applyBorder="1" applyAlignment="1">
      <alignment horizontal="left"/>
    </xf>
    <xf numFmtId="3" fontId="0" fillId="0" borderId="0" xfId="0" applyNumberFormat="1" applyBorder="1" applyAlignment="1">
      <alignment horizontal="right"/>
    </xf>
    <xf numFmtId="0" fontId="3" fillId="0" borderId="0" xfId="0" applyFont="1" applyAlignment="1"/>
    <xf numFmtId="172" fontId="6" fillId="0" borderId="0" xfId="0" applyNumberFormat="1" applyFont="1" applyBorder="1" applyAlignment="1">
      <alignment horizontal="right"/>
    </xf>
    <xf numFmtId="3" fontId="0" fillId="0" borderId="0" xfId="0" applyNumberFormat="1"/>
    <xf numFmtId="0" fontId="6" fillId="0" borderId="5" xfId="0" applyFont="1" applyBorder="1"/>
    <xf numFmtId="1" fontId="0" fillId="0" borderId="0" xfId="0" applyNumberFormat="1"/>
    <xf numFmtId="3" fontId="0" fillId="0" borderId="1" xfId="0" applyNumberFormat="1" applyFill="1" applyBorder="1" applyAlignment="1">
      <alignment horizontal="right"/>
    </xf>
    <xf numFmtId="3" fontId="3" fillId="0" borderId="1" xfId="0" applyNumberFormat="1" applyFont="1" applyFill="1" applyBorder="1" applyAlignment="1">
      <alignment horizontal="right"/>
    </xf>
    <xf numFmtId="0" fontId="19" fillId="0" borderId="0" xfId="0" applyFont="1"/>
    <xf numFmtId="3" fontId="1" fillId="0" borderId="9" xfId="0" applyNumberFormat="1" applyFont="1" applyBorder="1" applyAlignment="1">
      <alignment horizontal="right"/>
    </xf>
    <xf numFmtId="0" fontId="6" fillId="0" borderId="0" xfId="0" applyFont="1" applyBorder="1" applyAlignment="1">
      <alignment horizontal="left"/>
    </xf>
    <xf numFmtId="182" fontId="3" fillId="0" borderId="0" xfId="0" applyNumberFormat="1" applyFont="1" applyFill="1" applyBorder="1" applyAlignment="1">
      <alignment horizontal="right"/>
    </xf>
    <xf numFmtId="172" fontId="19" fillId="0" borderId="0" xfId="0" applyNumberFormat="1" applyFont="1" applyBorder="1" applyAlignment="1">
      <alignment horizontal="right"/>
    </xf>
    <xf numFmtId="182" fontId="3" fillId="0" borderId="0" xfId="0" applyNumberFormat="1" applyFont="1" applyFill="1" applyBorder="1"/>
    <xf numFmtId="3" fontId="5" fillId="0" borderId="3" xfId="0" applyNumberFormat="1" applyFont="1" applyBorder="1" applyAlignment="1">
      <alignment horizontal="right"/>
    </xf>
    <xf numFmtId="3" fontId="20" fillId="0" borderId="1" xfId="0" applyNumberFormat="1" applyFont="1" applyFill="1" applyBorder="1" applyAlignment="1">
      <alignment horizontal="right"/>
    </xf>
    <xf numFmtId="0" fontId="7" fillId="2" borderId="7" xfId="0" applyFont="1" applyFill="1" applyBorder="1" applyAlignment="1">
      <alignment horizontal="left"/>
    </xf>
    <xf numFmtId="0" fontId="5" fillId="0" borderId="0" xfId="0" applyFont="1" applyFill="1"/>
    <xf numFmtId="0" fontId="16" fillId="0" borderId="3" xfId="0" applyFont="1" applyBorder="1" applyAlignment="1">
      <alignment horizontal="left"/>
    </xf>
    <xf numFmtId="3" fontId="16" fillId="0" borderId="1" xfId="0" applyNumberFormat="1" applyFont="1" applyBorder="1" applyAlignment="1">
      <alignment horizontal="right"/>
    </xf>
    <xf numFmtId="2" fontId="16" fillId="0" borderId="1" xfId="0" applyNumberFormat="1" applyFont="1" applyBorder="1" applyAlignment="1">
      <alignment horizontal="right"/>
    </xf>
    <xf numFmtId="0" fontId="21" fillId="0" borderId="3" xfId="0" applyFont="1" applyBorder="1" applyAlignment="1">
      <alignment horizontal="left"/>
    </xf>
    <xf numFmtId="3" fontId="21" fillId="0" borderId="1" xfId="0" applyNumberFormat="1" applyFont="1" applyBorder="1" applyAlignment="1">
      <alignment horizontal="right"/>
    </xf>
    <xf numFmtId="172" fontId="16" fillId="0" borderId="0" xfId="0" applyNumberFormat="1" applyFont="1" applyBorder="1" applyAlignment="1">
      <alignment horizontal="right"/>
    </xf>
    <xf numFmtId="0" fontId="21" fillId="0" borderId="0" xfId="0" applyFont="1"/>
    <xf numFmtId="0" fontId="16" fillId="0" borderId="6" xfId="0" applyFont="1" applyBorder="1" applyAlignment="1">
      <alignment horizontal="left"/>
    </xf>
    <xf numFmtId="3" fontId="16" fillId="0" borderId="8" xfId="0" applyNumberFormat="1" applyFont="1" applyBorder="1" applyAlignment="1">
      <alignment horizontal="right"/>
    </xf>
    <xf numFmtId="182" fontId="6" fillId="0" borderId="0" xfId="0" applyNumberFormat="1" applyFont="1" applyFill="1" applyBorder="1"/>
    <xf numFmtId="172" fontId="19" fillId="0" borderId="0" xfId="0" applyNumberFormat="1" applyFont="1" applyFill="1" applyBorder="1" applyAlignment="1">
      <alignment horizontal="right"/>
    </xf>
    <xf numFmtId="172" fontId="21" fillId="0" borderId="0" xfId="0" applyNumberFormat="1" applyFont="1" applyBorder="1" applyAlignment="1">
      <alignment horizontal="right"/>
    </xf>
    <xf numFmtId="3" fontId="3" fillId="0" borderId="0" xfId="0" applyNumberFormat="1" applyFont="1" applyAlignment="1">
      <alignment horizontal="right"/>
    </xf>
    <xf numFmtId="0" fontId="6" fillId="0" borderId="0" xfId="0" applyFont="1" applyBorder="1"/>
    <xf numFmtId="3" fontId="0" fillId="0" borderId="0" xfId="0" applyNumberFormat="1" applyBorder="1"/>
    <xf numFmtId="172" fontId="0" fillId="0" borderId="0" xfId="0" applyNumberFormat="1" applyBorder="1"/>
    <xf numFmtId="0" fontId="7" fillId="0" borderId="0" xfId="0" applyFont="1" applyFill="1" applyBorder="1" applyAlignment="1">
      <alignment horizontal="right"/>
    </xf>
    <xf numFmtId="9" fontId="7" fillId="0" borderId="0" xfId="2" applyFont="1" applyFill="1" applyBorder="1" applyAlignment="1">
      <alignment horizontal="right"/>
    </xf>
    <xf numFmtId="3" fontId="6" fillId="0" borderId="8" xfId="0" applyNumberFormat="1" applyFont="1" applyBorder="1"/>
    <xf numFmtId="3" fontId="6" fillId="0" borderId="1" xfId="0" quotePrefix="1" applyNumberFormat="1" applyFont="1" applyBorder="1" applyAlignment="1">
      <alignment horizontal="right"/>
    </xf>
    <xf numFmtId="3" fontId="7" fillId="0" borderId="8" xfId="0" applyNumberFormat="1" applyFont="1" applyBorder="1"/>
    <xf numFmtId="172" fontId="6" fillId="0" borderId="7" xfId="2" applyNumberFormat="1" applyFont="1" applyBorder="1" applyAlignment="1">
      <alignment horizontal="right"/>
    </xf>
    <xf numFmtId="172" fontId="6" fillId="0" borderId="1" xfId="2" applyNumberFormat="1" applyFont="1" applyBorder="1" applyAlignment="1">
      <alignment horizontal="right"/>
    </xf>
    <xf numFmtId="172" fontId="6" fillId="0" borderId="8" xfId="2" applyNumberFormat="1" applyFont="1" applyBorder="1" applyAlignment="1">
      <alignment horizontal="right"/>
    </xf>
    <xf numFmtId="172" fontId="0" fillId="0" borderId="1" xfId="0" applyNumberFormat="1" applyBorder="1"/>
    <xf numFmtId="172" fontId="0" fillId="0" borderId="8" xfId="0" applyNumberFormat="1" applyBorder="1"/>
    <xf numFmtId="172" fontId="16" fillId="0" borderId="8" xfId="0" applyNumberFormat="1" applyFont="1" applyBorder="1" applyAlignment="1">
      <alignment horizontal="right"/>
    </xf>
    <xf numFmtId="0" fontId="16" fillId="0" borderId="0" xfId="0" applyFont="1" applyBorder="1" applyAlignment="1">
      <alignment horizontal="left"/>
    </xf>
    <xf numFmtId="0" fontId="22" fillId="0" borderId="0" xfId="0" applyFont="1"/>
    <xf numFmtId="0" fontId="7" fillId="0" borderId="0" xfId="0" applyFont="1" applyFill="1" applyBorder="1" applyAlignment="1">
      <alignment horizontal="center"/>
    </xf>
    <xf numFmtId="0" fontId="23" fillId="0" borderId="5" xfId="0" applyFont="1" applyBorder="1" applyAlignment="1">
      <alignment horizontal="left"/>
    </xf>
    <xf numFmtId="3" fontId="1" fillId="0" borderId="11" xfId="0" applyNumberFormat="1" applyFont="1" applyBorder="1" applyAlignment="1">
      <alignment horizontal="right"/>
    </xf>
    <xf numFmtId="0" fontId="23" fillId="0" borderId="8" xfId="0" applyFont="1" applyBorder="1" applyAlignment="1">
      <alignment horizontal="left"/>
    </xf>
    <xf numFmtId="3" fontId="6" fillId="0" borderId="2" xfId="0" applyNumberFormat="1" applyFont="1" applyBorder="1" applyAlignment="1">
      <alignment horizontal="right"/>
    </xf>
    <xf numFmtId="3" fontId="6" fillId="0" borderId="3" xfId="0" applyNumberFormat="1" applyFont="1" applyBorder="1" applyAlignment="1">
      <alignment horizontal="right"/>
    </xf>
    <xf numFmtId="0" fontId="7" fillId="0" borderId="4" xfId="0" applyFont="1" applyBorder="1" applyAlignment="1">
      <alignment horizontal="left"/>
    </xf>
    <xf numFmtId="3" fontId="7" fillId="0" borderId="4" xfId="0" applyNumberFormat="1" applyFont="1" applyBorder="1" applyAlignment="1">
      <alignment horizontal="right"/>
    </xf>
    <xf numFmtId="3" fontId="6" fillId="0" borderId="6" xfId="0" applyNumberFormat="1" applyFont="1" applyBorder="1" applyAlignment="1">
      <alignment horizontal="right"/>
    </xf>
    <xf numFmtId="172" fontId="0" fillId="0" borderId="7" xfId="0" applyNumberFormat="1" applyBorder="1"/>
    <xf numFmtId="172" fontId="0" fillId="0" borderId="5" xfId="0" applyNumberFormat="1" applyBorder="1"/>
    <xf numFmtId="172" fontId="7" fillId="0" borderId="5" xfId="2" applyNumberFormat="1" applyFont="1" applyBorder="1" applyAlignment="1">
      <alignment horizontal="right"/>
    </xf>
    <xf numFmtId="0" fontId="7" fillId="2" borderId="3" xfId="0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0" fontId="7" fillId="0" borderId="5" xfId="0" applyFont="1" applyBorder="1" applyAlignment="1"/>
    <xf numFmtId="3" fontId="6" fillId="0" borderId="7" xfId="0" applyNumberFormat="1" applyFont="1" applyBorder="1"/>
    <xf numFmtId="0" fontId="7" fillId="0" borderId="6" xfId="0" applyFont="1" applyBorder="1"/>
    <xf numFmtId="0" fontId="0" fillId="0" borderId="0" xfId="0" applyAlignment="1"/>
    <xf numFmtId="0" fontId="5" fillId="0" borderId="0" xfId="0" applyFont="1" applyBorder="1" applyAlignment="1"/>
    <xf numFmtId="0" fontId="0" fillId="0" borderId="0" xfId="0" applyBorder="1"/>
    <xf numFmtId="0" fontId="0" fillId="0" borderId="0" xfId="0" applyBorder="1" applyAlignment="1"/>
    <xf numFmtId="0" fontId="7" fillId="0" borderId="0" xfId="0" applyFont="1" applyBorder="1" applyAlignment="1"/>
    <xf numFmtId="0" fontId="24" fillId="0" borderId="0" xfId="0" applyFont="1" applyBorder="1" applyAlignment="1"/>
    <xf numFmtId="172" fontId="5" fillId="0" borderId="13" xfId="0" applyNumberFormat="1" applyFont="1" applyBorder="1" applyAlignment="1">
      <alignment horizontal="center"/>
    </xf>
    <xf numFmtId="172" fontId="6" fillId="0" borderId="10" xfId="3" applyNumberFormat="1" applyFont="1" applyBorder="1"/>
    <xf numFmtId="0" fontId="7" fillId="2" borderId="5" xfId="0" applyFont="1" applyFill="1" applyBorder="1" applyAlignment="1">
      <alignment horizontal="center"/>
    </xf>
    <xf numFmtId="0" fontId="24" fillId="0" borderId="0" xfId="0" applyFont="1"/>
    <xf numFmtId="0" fontId="7" fillId="2" borderId="1" xfId="0" applyFont="1" applyFill="1" applyBorder="1" applyAlignment="1">
      <alignment horizontal="right"/>
    </xf>
    <xf numFmtId="3" fontId="0" fillId="0" borderId="3" xfId="0" applyNumberFormat="1" applyFill="1" applyBorder="1" applyAlignment="1">
      <alignment horizontal="right"/>
    </xf>
    <xf numFmtId="3" fontId="20" fillId="0" borderId="3" xfId="0" applyNumberFormat="1" applyFont="1" applyFill="1" applyBorder="1" applyAlignment="1">
      <alignment horizontal="right"/>
    </xf>
    <xf numFmtId="3" fontId="3" fillId="0" borderId="3" xfId="0" applyNumberFormat="1" applyFont="1" applyFill="1" applyBorder="1" applyAlignment="1">
      <alignment horizontal="right"/>
    </xf>
    <xf numFmtId="3" fontId="6" fillId="0" borderId="3" xfId="0" applyNumberFormat="1" applyFont="1" applyFill="1" applyBorder="1" applyAlignment="1">
      <alignment horizontal="right"/>
    </xf>
    <xf numFmtId="3" fontId="6" fillId="0" borderId="0" xfId="0" applyNumberFormat="1" applyFont="1" applyBorder="1" applyAlignment="1">
      <alignment horizontal="right"/>
    </xf>
    <xf numFmtId="3" fontId="1" fillId="0" borderId="14" xfId="0" applyNumberFormat="1" applyFont="1" applyBorder="1" applyAlignment="1">
      <alignment horizontal="right"/>
    </xf>
    <xf numFmtId="0" fontId="26" fillId="0" borderId="1" xfId="0" applyFont="1" applyBorder="1"/>
    <xf numFmtId="0" fontId="6" fillId="0" borderId="1" xfId="1" applyFont="1" applyBorder="1"/>
    <xf numFmtId="0" fontId="6" fillId="0" borderId="8" xfId="1" applyFont="1" applyBorder="1"/>
    <xf numFmtId="3" fontId="6" fillId="0" borderId="10" xfId="1" applyNumberFormat="1" applyFont="1" applyBorder="1"/>
    <xf numFmtId="2" fontId="6" fillId="0" borderId="10" xfId="1" applyNumberFormat="1" applyFont="1" applyBorder="1"/>
    <xf numFmtId="3" fontId="6" fillId="0" borderId="5" xfId="1" applyNumberFormat="1" applyFont="1" applyBorder="1"/>
    <xf numFmtId="2" fontId="6" fillId="0" borderId="5" xfId="1" applyNumberFormat="1" applyFont="1" applyBorder="1"/>
    <xf numFmtId="3" fontId="6" fillId="0" borderId="9" xfId="1" applyNumberFormat="1" applyFont="1" applyBorder="1"/>
    <xf numFmtId="3" fontId="6" fillId="0" borderId="7" xfId="4" applyNumberFormat="1" applyFont="1" applyBorder="1"/>
    <xf numFmtId="172" fontId="6" fillId="0" borderId="1" xfId="0" applyNumberFormat="1" applyFont="1" applyBorder="1" applyAlignment="1">
      <alignment horizontal="center"/>
    </xf>
    <xf numFmtId="3" fontId="6" fillId="0" borderId="1" xfId="4" applyNumberFormat="1" applyFont="1" applyBorder="1"/>
    <xf numFmtId="172" fontId="6" fillId="0" borderId="8" xfId="0" applyNumberFormat="1" applyFont="1" applyBorder="1" applyAlignment="1">
      <alignment horizontal="center"/>
    </xf>
    <xf numFmtId="0" fontId="3" fillId="0" borderId="7" xfId="0" applyFont="1" applyBorder="1"/>
    <xf numFmtId="172" fontId="6" fillId="0" borderId="7" xfId="0" applyNumberFormat="1" applyFont="1" applyBorder="1" applyAlignment="1">
      <alignment horizontal="center"/>
    </xf>
    <xf numFmtId="3" fontId="6" fillId="0" borderId="8" xfId="4" applyNumberFormat="1" applyFont="1" applyBorder="1"/>
    <xf numFmtId="14" fontId="7" fillId="0" borderId="0" xfId="0" applyNumberFormat="1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1" fontId="7" fillId="2" borderId="4" xfId="0" applyNumberFormat="1" applyFont="1" applyFill="1" applyBorder="1" applyAlignment="1">
      <alignment horizontal="center"/>
    </xf>
    <xf numFmtId="1" fontId="7" fillId="2" borderId="11" xfId="0" applyNumberFormat="1" applyFont="1" applyFill="1" applyBorder="1" applyAlignment="1">
      <alignment horizontal="center"/>
    </xf>
    <xf numFmtId="14" fontId="1" fillId="2" borderId="4" xfId="0" applyNumberFormat="1" applyFont="1" applyFill="1" applyBorder="1" applyAlignment="1">
      <alignment horizontal="center"/>
    </xf>
    <xf numFmtId="14" fontId="1" fillId="2" borderId="11" xfId="0" applyNumberFormat="1" applyFont="1" applyFill="1" applyBorder="1" applyAlignment="1">
      <alignment horizontal="center"/>
    </xf>
    <xf numFmtId="17" fontId="7" fillId="2" borderId="4" xfId="0" applyNumberFormat="1" applyFont="1" applyFill="1" applyBorder="1" applyAlignment="1">
      <alignment horizontal="center"/>
    </xf>
    <xf numFmtId="17" fontId="7" fillId="2" borderId="11" xfId="0" applyNumberFormat="1" applyFont="1" applyFill="1" applyBorder="1" applyAlignment="1">
      <alignment horizontal="center"/>
    </xf>
    <xf numFmtId="14" fontId="7" fillId="2" borderId="4" xfId="0" applyNumberFormat="1" applyFont="1" applyFill="1" applyBorder="1" applyAlignment="1">
      <alignment horizontal="center"/>
    </xf>
    <xf numFmtId="14" fontId="7" fillId="2" borderId="11" xfId="0" applyNumberFormat="1" applyFont="1" applyFill="1" applyBorder="1" applyAlignment="1">
      <alignment horizontal="center"/>
    </xf>
    <xf numFmtId="0" fontId="7" fillId="2" borderId="4" xfId="0" applyNumberFormat="1" applyFont="1" applyFill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</cellXfs>
  <cellStyles count="5">
    <cellStyle name="Komma" xfId="3" builtinId="3"/>
    <cellStyle name="Normal" xfId="0" builtinId="0"/>
    <cellStyle name="Normal_Ark1" xfId="1"/>
    <cellStyle name="Prosent" xfId="2" builtinId="5"/>
    <cellStyle name="Tusenskille_Ark1" xfId="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2"/>
  <sheetViews>
    <sheetView tabSelected="1" zoomScale="80" zoomScaleNormal="80" zoomScaleSheetLayoutView="75" workbookViewId="0">
      <selection activeCell="B5" sqref="B5"/>
    </sheetView>
  </sheetViews>
  <sheetFormatPr baseColWidth="10" defaultColWidth="9.140625" defaultRowHeight="12.75" x14ac:dyDescent="0.2"/>
  <cols>
    <col min="1" max="1" width="69" customWidth="1"/>
    <col min="2" max="2" width="13" customWidth="1"/>
    <col min="3" max="3" width="10.7109375" customWidth="1"/>
    <col min="4" max="4" width="12.85546875" customWidth="1"/>
    <col min="5" max="5" width="11.5703125" customWidth="1"/>
    <col min="6" max="6" width="13" customWidth="1"/>
    <col min="7" max="7" width="10.85546875" customWidth="1"/>
  </cols>
  <sheetData>
    <row r="1" spans="1:7" ht="20.25" x14ac:dyDescent="0.3">
      <c r="A1" s="49" t="s">
        <v>3</v>
      </c>
      <c r="B1" s="6"/>
      <c r="D1" s="7"/>
      <c r="E1" s="52"/>
      <c r="F1" s="8"/>
      <c r="G1" s="8"/>
    </row>
    <row r="2" spans="1:7" ht="15" x14ac:dyDescent="0.2">
      <c r="A2" s="12" t="s">
        <v>2</v>
      </c>
      <c r="B2" s="13"/>
      <c r="C2" s="9"/>
      <c r="D2" s="10"/>
      <c r="E2" s="11"/>
    </row>
    <row r="3" spans="1:7" ht="15" x14ac:dyDescent="0.2">
      <c r="A3" s="108"/>
      <c r="B3" s="13"/>
      <c r="C3" s="9"/>
      <c r="D3" s="10"/>
      <c r="E3" s="11"/>
    </row>
    <row r="4" spans="1:7" ht="15.75" x14ac:dyDescent="0.25">
      <c r="A4" s="39" t="s">
        <v>59</v>
      </c>
      <c r="B4" s="108"/>
      <c r="D4" s="10"/>
      <c r="E4" s="38"/>
    </row>
    <row r="5" spans="1:7" ht="15.75" x14ac:dyDescent="0.25">
      <c r="A5" s="39"/>
      <c r="B5" s="108"/>
      <c r="D5" s="10"/>
      <c r="E5" s="38"/>
    </row>
    <row r="6" spans="1:7" ht="15.75" x14ac:dyDescent="0.25">
      <c r="A6" s="39" t="s">
        <v>0</v>
      </c>
      <c r="B6" s="108"/>
      <c r="D6" s="10"/>
      <c r="E6" s="38"/>
    </row>
    <row r="7" spans="1:7" ht="15" x14ac:dyDescent="0.2">
      <c r="A7" s="28" t="s">
        <v>1</v>
      </c>
      <c r="B7" s="37"/>
      <c r="C7" s="37"/>
      <c r="D7" s="10"/>
      <c r="E7" s="38"/>
    </row>
    <row r="8" spans="1:7" x14ac:dyDescent="0.2">
      <c r="A8" s="16" t="s">
        <v>4</v>
      </c>
      <c r="B8" s="210" t="s">
        <v>115</v>
      </c>
      <c r="C8" s="211"/>
      <c r="D8" s="210" t="s">
        <v>111</v>
      </c>
      <c r="E8" s="211"/>
    </row>
    <row r="9" spans="1:7" s="29" customFormat="1" x14ac:dyDescent="0.2">
      <c r="A9" s="40"/>
      <c r="B9" s="45" t="s">
        <v>5</v>
      </c>
      <c r="C9" s="45" t="s">
        <v>6</v>
      </c>
      <c r="D9" s="45" t="s">
        <v>5</v>
      </c>
      <c r="E9" s="46" t="s">
        <v>7</v>
      </c>
      <c r="F9"/>
      <c r="G9"/>
    </row>
    <row r="10" spans="1:7" x14ac:dyDescent="0.2">
      <c r="A10" s="56" t="s">
        <v>8</v>
      </c>
      <c r="B10" s="191">
        <v>127165.75015005999</v>
      </c>
      <c r="C10" s="192">
        <v>6.1739990555867754</v>
      </c>
      <c r="D10" s="191">
        <v>92692.179216029996</v>
      </c>
      <c r="E10" s="192">
        <v>5.230483281859466</v>
      </c>
    </row>
    <row r="11" spans="1:7" x14ac:dyDescent="0.2">
      <c r="A11" s="188" t="s">
        <v>9</v>
      </c>
      <c r="B11" s="191">
        <v>94511.546564140008</v>
      </c>
      <c r="C11" s="192">
        <v>4.5886113087877751</v>
      </c>
      <c r="D11" s="191">
        <v>65196.330203580001</v>
      </c>
      <c r="E11" s="192">
        <v>3.6789329806741806</v>
      </c>
    </row>
    <row r="12" spans="1:7" x14ac:dyDescent="0.2">
      <c r="A12" s="41" t="s">
        <v>66</v>
      </c>
      <c r="B12" s="193">
        <v>32654.203585919982</v>
      </c>
      <c r="C12" s="194">
        <v>1.5853877467990005</v>
      </c>
      <c r="D12" s="193">
        <v>27495.849012449995</v>
      </c>
      <c r="E12" s="194">
        <v>1.5515503011852856</v>
      </c>
      <c r="F12" s="110"/>
    </row>
    <row r="13" spans="1:7" x14ac:dyDescent="0.2">
      <c r="A13" s="47" t="s">
        <v>72</v>
      </c>
      <c r="B13" s="191">
        <v>1120.4150239999999</v>
      </c>
      <c r="C13" s="192">
        <v>5.4397047097024268E-2</v>
      </c>
      <c r="D13" s="191">
        <v>676.05048099999999</v>
      </c>
      <c r="E13" s="192">
        <v>3.8148533872769598E-2</v>
      </c>
    </row>
    <row r="14" spans="1:7" x14ac:dyDescent="0.2">
      <c r="A14" s="188" t="s">
        <v>11</v>
      </c>
      <c r="B14" s="191">
        <v>9367.69032186</v>
      </c>
      <c r="C14" s="192">
        <v>0.45480887056416053</v>
      </c>
      <c r="D14" s="191">
        <v>9789.4712723399989</v>
      </c>
      <c r="E14" s="192">
        <v>0.5524054592446439</v>
      </c>
    </row>
    <row r="15" spans="1:7" x14ac:dyDescent="0.2">
      <c r="A15" s="188" t="s">
        <v>12</v>
      </c>
      <c r="B15" s="191">
        <v>3032.4304827199999</v>
      </c>
      <c r="C15" s="192">
        <v>0.14722692953372238</v>
      </c>
      <c r="D15" s="191">
        <v>2653.5397549600002</v>
      </c>
      <c r="E15" s="192">
        <v>0.14973534383866863</v>
      </c>
    </row>
    <row r="16" spans="1:7" x14ac:dyDescent="0.2">
      <c r="A16" s="47" t="s">
        <v>75</v>
      </c>
      <c r="B16" s="191">
        <v>1491.7623384950002</v>
      </c>
      <c r="C16" s="192">
        <v>7.2426256740983866E-2</v>
      </c>
      <c r="D16" s="191">
        <v>2217.9080051770002</v>
      </c>
      <c r="E16" s="192">
        <v>0.1251532852059041</v>
      </c>
    </row>
    <row r="17" spans="1:9" x14ac:dyDescent="0.2">
      <c r="A17" s="189" t="s">
        <v>119</v>
      </c>
      <c r="B17" s="191">
        <v>-479.4</v>
      </c>
      <c r="C17" s="192">
        <v>-2.3275254097550765E-2</v>
      </c>
      <c r="D17" s="191">
        <v>36.799999999999997</v>
      </c>
      <c r="E17" s="192">
        <v>2.0765698508805903E-3</v>
      </c>
    </row>
    <row r="18" spans="1:9" x14ac:dyDescent="0.2">
      <c r="A18" s="188" t="s">
        <v>62</v>
      </c>
      <c r="B18" s="191">
        <v>924.66841064999949</v>
      </c>
      <c r="C18" s="192">
        <v>4.4893392185767947E-2</v>
      </c>
      <c r="D18" s="191">
        <v>1922.2282677599999</v>
      </c>
      <c r="E18" s="192">
        <v>0.1084685126994793</v>
      </c>
    </row>
    <row r="19" spans="1:9" x14ac:dyDescent="0.2">
      <c r="A19" s="188" t="s">
        <v>73</v>
      </c>
      <c r="B19" s="191">
        <v>18310.701622929002</v>
      </c>
      <c r="C19" s="192">
        <v>0.88899923441407513</v>
      </c>
      <c r="D19" s="191">
        <v>16872.608256036001</v>
      </c>
      <c r="E19" s="192">
        <v>0.95209645679900257</v>
      </c>
    </row>
    <row r="20" spans="1:9" x14ac:dyDescent="0.2">
      <c r="A20" s="188" t="s">
        <v>74</v>
      </c>
      <c r="B20" s="191">
        <v>11709.024374000002</v>
      </c>
      <c r="C20" s="192">
        <v>0.56848251468349043</v>
      </c>
      <c r="D20" s="191">
        <v>10866.125878000001</v>
      </c>
      <c r="E20" s="192">
        <v>0.61315949440565709</v>
      </c>
    </row>
    <row r="21" spans="1:9" x14ac:dyDescent="0.2">
      <c r="A21" s="47" t="s">
        <v>44</v>
      </c>
      <c r="B21" s="191">
        <v>875.73016500000006</v>
      </c>
      <c r="C21" s="192">
        <v>4.2517401149906243E-2</v>
      </c>
      <c r="D21" s="191">
        <v>874.76024750999989</v>
      </c>
      <c r="E21" s="192">
        <v>4.9361433606742083E-2</v>
      </c>
    </row>
    <row r="22" spans="1:9" x14ac:dyDescent="0.2">
      <c r="A22" s="188" t="s">
        <v>71</v>
      </c>
      <c r="B22" s="195">
        <v>3101.6482107890006</v>
      </c>
      <c r="C22" s="192">
        <v>0.15058750568904394</v>
      </c>
      <c r="D22" s="195">
        <v>2698.4949033669996</v>
      </c>
      <c r="E22" s="192">
        <v>0.15227209671431641</v>
      </c>
    </row>
    <row r="23" spans="1:9" x14ac:dyDescent="0.2">
      <c r="A23" s="41" t="s">
        <v>15</v>
      </c>
      <c r="B23" s="195">
        <v>19758.829199486969</v>
      </c>
      <c r="C23" s="194">
        <v>0.95930698850263807</v>
      </c>
      <c r="D23" s="195">
        <v>19038.903876853998</v>
      </c>
      <c r="E23" s="194">
        <v>1.0743373311002336</v>
      </c>
      <c r="F23" s="110"/>
      <c r="H23" s="110"/>
    </row>
    <row r="24" spans="1:9" x14ac:dyDescent="0.2">
      <c r="A24" s="189" t="s">
        <v>16</v>
      </c>
      <c r="B24" s="191">
        <v>1732.2740626560001</v>
      </c>
      <c r="C24" s="192">
        <v>8.4103293648133029E-2</v>
      </c>
      <c r="D24" s="191">
        <v>73.563529335000027</v>
      </c>
      <c r="E24" s="192">
        <v>4.1510817157997537E-3</v>
      </c>
      <c r="F24" s="110"/>
    </row>
    <row r="25" spans="1:9" x14ac:dyDescent="0.2">
      <c r="A25" s="189" t="s">
        <v>63</v>
      </c>
      <c r="B25" s="191">
        <v>140.79932514800001</v>
      </c>
      <c r="C25" s="192">
        <v>6.8359200450216293E-3</v>
      </c>
      <c r="D25" s="191">
        <v>-278.27242266500002</v>
      </c>
      <c r="E25" s="192">
        <v>-1.5702503348848904E-2</v>
      </c>
    </row>
    <row r="26" spans="1:9" x14ac:dyDescent="0.2">
      <c r="A26" s="189" t="s">
        <v>117</v>
      </c>
      <c r="B26" s="191">
        <v>-35.785211000000004</v>
      </c>
      <c r="C26" s="192">
        <v>-1.7374006653305563E-3</v>
      </c>
      <c r="D26" s="191">
        <v>-755.02860099999998</v>
      </c>
      <c r="E26" s="192">
        <v>-4.2605152972531271E-2</v>
      </c>
    </row>
    <row r="27" spans="1:9" x14ac:dyDescent="0.2">
      <c r="A27" s="190" t="s">
        <v>118</v>
      </c>
      <c r="B27" s="195">
        <v>-131.80000000000001</v>
      </c>
      <c r="C27" s="192">
        <v>-6.3989955987842949E-3</v>
      </c>
      <c r="D27" s="195">
        <v>15</v>
      </c>
      <c r="E27" s="192">
        <v>8.4642792834806668E-4</v>
      </c>
    </row>
    <row r="28" spans="1:9" x14ac:dyDescent="0.2">
      <c r="A28" s="58" t="s">
        <v>68</v>
      </c>
      <c r="B28" s="195">
        <v>17930.540347830967</v>
      </c>
      <c r="C28" s="194">
        <v>0.87054209992105136</v>
      </c>
      <c r="D28" s="195">
        <v>19735.368948518997</v>
      </c>
      <c r="E28" s="194">
        <v>1.1136378302853132</v>
      </c>
      <c r="F28" s="110"/>
      <c r="H28" s="110"/>
    </row>
    <row r="29" spans="1:9" ht="14.25" customHeight="1" x14ac:dyDescent="0.2">
      <c r="A29" s="111" t="s">
        <v>55</v>
      </c>
      <c r="B29" s="195">
        <v>5001.898846</v>
      </c>
      <c r="C29" s="194">
        <v>0.2428461965183478</v>
      </c>
      <c r="D29" s="195">
        <v>5304.1324429600008</v>
      </c>
      <c r="E29" s="194">
        <v>0.29930438902522688</v>
      </c>
      <c r="F29" s="137"/>
      <c r="G29" s="37"/>
    </row>
    <row r="30" spans="1:9" x14ac:dyDescent="0.2">
      <c r="A30" s="58" t="s">
        <v>67</v>
      </c>
      <c r="B30" s="195">
        <v>12928.641501830967</v>
      </c>
      <c r="C30" s="194">
        <v>0.62769590340270354</v>
      </c>
      <c r="D30" s="195">
        <v>14431.236505558996</v>
      </c>
      <c r="E30" s="194">
        <v>0.81433344126008622</v>
      </c>
    </row>
    <row r="32" spans="1:9" x14ac:dyDescent="0.2">
      <c r="A32" s="43" t="s">
        <v>18</v>
      </c>
      <c r="B32" s="69">
        <v>39721</v>
      </c>
      <c r="C32" s="68"/>
      <c r="D32" s="70">
        <v>39355</v>
      </c>
      <c r="I32" s="71"/>
    </row>
    <row r="33" spans="1:9" x14ac:dyDescent="0.2">
      <c r="A33" s="44"/>
      <c r="B33" s="65" t="s">
        <v>5</v>
      </c>
      <c r="C33" s="66" t="s">
        <v>43</v>
      </c>
      <c r="D33" s="67" t="s">
        <v>5</v>
      </c>
      <c r="I33" s="71"/>
    </row>
    <row r="34" spans="1:9" x14ac:dyDescent="0.2">
      <c r="A34" s="200" t="s">
        <v>45</v>
      </c>
      <c r="B34" s="196">
        <v>2904400.8985505314</v>
      </c>
      <c r="C34" s="201">
        <f>(B34/D34-1)*100</f>
        <v>13.983780485333419</v>
      </c>
      <c r="D34" s="196">
        <v>2548082.6185829551</v>
      </c>
      <c r="I34" s="71"/>
    </row>
    <row r="35" spans="1:9" x14ac:dyDescent="0.2">
      <c r="A35" s="56" t="s">
        <v>19</v>
      </c>
      <c r="B35" s="198">
        <v>2111983.0416624998</v>
      </c>
      <c r="C35" s="197">
        <f t="shared" ref="C35:C41" si="0">(B35/D35-1)*100</f>
        <v>10.223563161820515</v>
      </c>
      <c r="D35" s="198">
        <v>1916090.3359310501</v>
      </c>
      <c r="I35" s="71"/>
    </row>
    <row r="36" spans="1:9" x14ac:dyDescent="0.2">
      <c r="A36" s="56" t="s">
        <v>69</v>
      </c>
      <c r="B36" s="198">
        <v>1912502.5936624997</v>
      </c>
      <c r="C36" s="197">
        <f t="shared" si="0"/>
        <v>9.5277095708352633</v>
      </c>
      <c r="D36" s="198">
        <v>1746135.8419310502</v>
      </c>
      <c r="I36" s="71"/>
    </row>
    <row r="37" spans="1:9" x14ac:dyDescent="0.2">
      <c r="A37" s="56" t="s">
        <v>70</v>
      </c>
      <c r="B37" s="26">
        <f>B35-B36</f>
        <v>199480.44800000009</v>
      </c>
      <c r="C37" s="197">
        <f t="shared" si="0"/>
        <v>17.373199807006646</v>
      </c>
      <c r="D37" s="26">
        <v>169954</v>
      </c>
      <c r="I37" s="71"/>
    </row>
    <row r="38" spans="1:9" x14ac:dyDescent="0.2">
      <c r="A38" s="56" t="s">
        <v>65</v>
      </c>
      <c r="B38" s="198">
        <v>7623.8078327699986</v>
      </c>
      <c r="C38" s="197">
        <f t="shared" si="0"/>
        <v>6.6369853585542593</v>
      </c>
      <c r="D38" s="198">
        <v>7149.3092261900001</v>
      </c>
      <c r="I38" s="71"/>
    </row>
    <row r="39" spans="1:9" x14ac:dyDescent="0.2">
      <c r="A39" s="56" t="s">
        <v>64</v>
      </c>
      <c r="B39" s="198">
        <v>3371.7468019999997</v>
      </c>
      <c r="C39" s="197">
        <f t="shared" si="0"/>
        <v>-1.2205452657791382</v>
      </c>
      <c r="D39" s="198">
        <v>3413.4090040000006</v>
      </c>
      <c r="I39" s="72"/>
    </row>
    <row r="40" spans="1:9" x14ac:dyDescent="0.2">
      <c r="A40" s="56" t="s">
        <v>20</v>
      </c>
      <c r="B40" s="198">
        <v>1342061.4795792899</v>
      </c>
      <c r="C40" s="197">
        <f t="shared" si="0"/>
        <v>9.0374257589626907</v>
      </c>
      <c r="D40" s="198">
        <v>1230826.4526952798</v>
      </c>
      <c r="E40" s="77"/>
    </row>
    <row r="41" spans="1:9" x14ac:dyDescent="0.2">
      <c r="A41" s="76" t="s">
        <v>21</v>
      </c>
      <c r="B41" s="202">
        <v>704586.88445798005</v>
      </c>
      <c r="C41" s="199">
        <f t="shared" si="0"/>
        <v>24.233853255003712</v>
      </c>
      <c r="D41" s="202">
        <v>567145.64186601993</v>
      </c>
      <c r="E41" s="77"/>
      <c r="F41" s="30"/>
      <c r="G41" s="31"/>
    </row>
    <row r="42" spans="1:9" x14ac:dyDescent="0.2">
      <c r="A42" s="48"/>
      <c r="B42" s="77"/>
      <c r="C42" s="77"/>
      <c r="D42" s="77"/>
      <c r="E42" s="77"/>
      <c r="F42" s="30"/>
      <c r="G42" s="31"/>
    </row>
    <row r="43" spans="1:9" x14ac:dyDescent="0.2">
      <c r="F43" s="28"/>
      <c r="G43" s="28"/>
    </row>
    <row r="44" spans="1:9" ht="15.75" x14ac:dyDescent="0.25">
      <c r="A44" s="14" t="s">
        <v>24</v>
      </c>
    </row>
    <row r="45" spans="1:9" x14ac:dyDescent="0.2">
      <c r="A45" s="124" t="s">
        <v>112</v>
      </c>
      <c r="B45" s="9"/>
      <c r="C45" s="9"/>
      <c r="D45" s="9"/>
      <c r="E45" s="9"/>
    </row>
    <row r="46" spans="1:9" x14ac:dyDescent="0.2">
      <c r="A46" s="16" t="s">
        <v>4</v>
      </c>
      <c r="B46" s="210" t="s">
        <v>113</v>
      </c>
      <c r="C46" s="211"/>
      <c r="D46" s="210" t="s">
        <v>114</v>
      </c>
      <c r="E46" s="211"/>
      <c r="F46" s="214">
        <v>2007</v>
      </c>
      <c r="G46" s="215"/>
    </row>
    <row r="47" spans="1:9" x14ac:dyDescent="0.2">
      <c r="A47" s="50"/>
      <c r="B47" s="59" t="s">
        <v>5</v>
      </c>
      <c r="C47" s="59" t="s">
        <v>6</v>
      </c>
      <c r="D47" s="59" t="s">
        <v>5</v>
      </c>
      <c r="E47" s="60" t="s">
        <v>7</v>
      </c>
      <c r="F47" s="59" t="s">
        <v>5</v>
      </c>
      <c r="G47" s="59" t="s">
        <v>6</v>
      </c>
    </row>
    <row r="48" spans="1:9" x14ac:dyDescent="0.2">
      <c r="A48" s="17" t="s">
        <v>8</v>
      </c>
      <c r="B48" s="18">
        <v>8671.1</v>
      </c>
      <c r="C48" s="19">
        <v>9.26</v>
      </c>
      <c r="D48" s="18">
        <v>5471.7</v>
      </c>
      <c r="E48" s="19">
        <v>7.62</v>
      </c>
      <c r="F48" s="18">
        <v>8248.2999999999993</v>
      </c>
      <c r="G48" s="19">
        <v>8.15</v>
      </c>
    </row>
    <row r="49" spans="1:7" x14ac:dyDescent="0.2">
      <c r="A49" s="20" t="s">
        <v>9</v>
      </c>
      <c r="B49" s="18">
        <v>4987</v>
      </c>
      <c r="C49" s="34">
        <v>5.33</v>
      </c>
      <c r="D49" s="18">
        <v>2789.8</v>
      </c>
      <c r="E49" s="19">
        <v>3.89</v>
      </c>
      <c r="F49" s="18">
        <v>4311.3</v>
      </c>
      <c r="G49" s="34">
        <v>4.26</v>
      </c>
    </row>
    <row r="50" spans="1:7" x14ac:dyDescent="0.2">
      <c r="A50" s="21" t="s">
        <v>10</v>
      </c>
      <c r="B50" s="22">
        <f t="shared" ref="B50:G50" si="1">B48-B49</f>
        <v>3684.1000000000004</v>
      </c>
      <c r="C50" s="23">
        <f t="shared" si="1"/>
        <v>3.9299999999999997</v>
      </c>
      <c r="D50" s="22">
        <f t="shared" si="1"/>
        <v>2681.8999999999996</v>
      </c>
      <c r="E50" s="23">
        <f t="shared" si="1"/>
        <v>3.73</v>
      </c>
      <c r="F50" s="22">
        <f t="shared" si="1"/>
        <v>3936.9999999999991</v>
      </c>
      <c r="G50" s="23">
        <f t="shared" si="1"/>
        <v>3.8900000000000006</v>
      </c>
    </row>
    <row r="51" spans="1:7" x14ac:dyDescent="0.2">
      <c r="A51" s="20" t="s">
        <v>57</v>
      </c>
      <c r="B51" s="18">
        <v>0</v>
      </c>
      <c r="C51" s="19">
        <v>0</v>
      </c>
      <c r="D51" s="18">
        <v>0</v>
      </c>
      <c r="E51" s="19">
        <v>0</v>
      </c>
      <c r="F51" s="18">
        <v>0</v>
      </c>
      <c r="G51" s="19">
        <v>0</v>
      </c>
    </row>
    <row r="52" spans="1:7" x14ac:dyDescent="0.2">
      <c r="A52" s="20" t="s">
        <v>11</v>
      </c>
      <c r="B52" s="18">
        <v>664.2</v>
      </c>
      <c r="C52" s="19">
        <v>0.71</v>
      </c>
      <c r="D52" s="18">
        <v>500.8</v>
      </c>
      <c r="E52" s="19">
        <v>0.7</v>
      </c>
      <c r="F52" s="18">
        <v>683</v>
      </c>
      <c r="G52" s="19">
        <v>0.68</v>
      </c>
    </row>
    <row r="53" spans="1:7" x14ac:dyDescent="0.2">
      <c r="A53" s="20" t="s">
        <v>12</v>
      </c>
      <c r="B53" s="18">
        <v>300.7</v>
      </c>
      <c r="C53" s="19">
        <v>0.32</v>
      </c>
      <c r="D53" s="18">
        <v>240.6</v>
      </c>
      <c r="E53" s="19">
        <v>0.34</v>
      </c>
      <c r="F53" s="18">
        <v>259.3</v>
      </c>
      <c r="G53" s="19">
        <v>0.26</v>
      </c>
    </row>
    <row r="54" spans="1:7" x14ac:dyDescent="0.2">
      <c r="A54" s="20" t="s">
        <v>77</v>
      </c>
      <c r="B54" s="18">
        <v>12.1</v>
      </c>
      <c r="C54" s="19">
        <v>0.01</v>
      </c>
      <c r="D54" s="18">
        <v>5.9</v>
      </c>
      <c r="E54" s="19">
        <v>0.01</v>
      </c>
      <c r="F54" s="18">
        <v>4.5999999999999996</v>
      </c>
      <c r="G54" s="19">
        <v>0</v>
      </c>
    </row>
    <row r="55" spans="1:7" x14ac:dyDescent="0.2">
      <c r="A55" s="20" t="s">
        <v>78</v>
      </c>
      <c r="B55" s="18">
        <v>0</v>
      </c>
      <c r="C55" s="19">
        <v>0</v>
      </c>
      <c r="D55" s="18">
        <v>0</v>
      </c>
      <c r="E55" s="19">
        <v>0</v>
      </c>
      <c r="F55" s="18">
        <v>0</v>
      </c>
      <c r="G55" s="19">
        <v>0</v>
      </c>
    </row>
    <row r="56" spans="1:7" x14ac:dyDescent="0.2">
      <c r="A56" s="25" t="s">
        <v>13</v>
      </c>
      <c r="B56" s="18">
        <v>178.8</v>
      </c>
      <c r="C56" s="19">
        <v>0.19</v>
      </c>
      <c r="D56" s="18">
        <v>288.8</v>
      </c>
      <c r="E56" s="19">
        <v>0.4</v>
      </c>
      <c r="F56" s="18">
        <v>413.2</v>
      </c>
      <c r="G56" s="19">
        <v>0.41</v>
      </c>
    </row>
    <row r="57" spans="1:7" x14ac:dyDescent="0.2">
      <c r="A57" s="20" t="s">
        <v>79</v>
      </c>
      <c r="B57" s="18">
        <v>1685.3</v>
      </c>
      <c r="C57" s="19">
        <v>1.8</v>
      </c>
      <c r="D57" s="18">
        <v>1350.3</v>
      </c>
      <c r="E57" s="19">
        <v>1.88</v>
      </c>
      <c r="F57" s="18">
        <v>2062</v>
      </c>
      <c r="G57" s="19">
        <v>2.04</v>
      </c>
    </row>
    <row r="58" spans="1:7" x14ac:dyDescent="0.2">
      <c r="A58" s="125" t="s">
        <v>23</v>
      </c>
      <c r="B58" s="126">
        <v>925.8</v>
      </c>
      <c r="C58" s="127">
        <v>0.99</v>
      </c>
      <c r="D58" s="126">
        <v>753.9</v>
      </c>
      <c r="E58" s="127">
        <v>1.05</v>
      </c>
      <c r="F58" s="126">
        <v>1074.7</v>
      </c>
      <c r="G58" s="127">
        <v>1.06</v>
      </c>
    </row>
    <row r="59" spans="1:7" x14ac:dyDescent="0.2">
      <c r="A59" s="25" t="s">
        <v>44</v>
      </c>
      <c r="B59" s="26">
        <v>386.3</v>
      </c>
      <c r="C59" s="42">
        <v>0.41</v>
      </c>
      <c r="D59" s="26">
        <v>169.6</v>
      </c>
      <c r="E59" s="42">
        <v>0.24</v>
      </c>
      <c r="F59" s="26">
        <v>264.89999999999998</v>
      </c>
      <c r="G59" s="42">
        <v>0.26</v>
      </c>
    </row>
    <row r="60" spans="1:7" x14ac:dyDescent="0.2">
      <c r="A60" s="25" t="s">
        <v>14</v>
      </c>
      <c r="B60" s="18">
        <v>285.39999999999998</v>
      </c>
      <c r="C60" s="19">
        <v>0.3</v>
      </c>
      <c r="D60" s="18">
        <v>232.2</v>
      </c>
      <c r="E60" s="19">
        <v>0.32</v>
      </c>
      <c r="F60" s="18">
        <v>352.8</v>
      </c>
      <c r="G60" s="19">
        <v>0.35</v>
      </c>
    </row>
    <row r="61" spans="1:7" x14ac:dyDescent="0.2">
      <c r="A61" s="21" t="s">
        <v>15</v>
      </c>
      <c r="B61" s="22">
        <f t="shared" ref="B61:G61" si="2">(B50+B51+B52-B53+B54+B55+B56-B57-B59-B60)</f>
        <v>1881.4999999999995</v>
      </c>
      <c r="C61" s="23">
        <f t="shared" si="2"/>
        <v>2.0099999999999998</v>
      </c>
      <c r="D61" s="22">
        <f t="shared" si="2"/>
        <v>1484.7000000000003</v>
      </c>
      <c r="E61" s="23">
        <f t="shared" si="2"/>
        <v>2.06</v>
      </c>
      <c r="F61" s="22">
        <f t="shared" si="2"/>
        <v>2098.7999999999988</v>
      </c>
      <c r="G61" s="23">
        <f t="shared" si="2"/>
        <v>2.0700000000000007</v>
      </c>
    </row>
    <row r="62" spans="1:7" x14ac:dyDescent="0.2">
      <c r="A62" s="2" t="s">
        <v>16</v>
      </c>
      <c r="B62" s="18">
        <v>414.9</v>
      </c>
      <c r="C62" s="19">
        <v>0.44</v>
      </c>
      <c r="D62" s="18">
        <v>184.8</v>
      </c>
      <c r="E62" s="19">
        <v>0.26</v>
      </c>
      <c r="F62" s="18">
        <v>263.3</v>
      </c>
      <c r="G62" s="19">
        <v>0.26</v>
      </c>
    </row>
    <row r="63" spans="1:7" x14ac:dyDescent="0.2">
      <c r="A63" s="21" t="s">
        <v>17</v>
      </c>
      <c r="B63" s="22">
        <f t="shared" ref="B63:G63" si="3">(B61-B62)</f>
        <v>1466.5999999999995</v>
      </c>
      <c r="C63" s="23">
        <f t="shared" si="3"/>
        <v>1.5699999999999998</v>
      </c>
      <c r="D63" s="22">
        <f t="shared" si="3"/>
        <v>1299.9000000000003</v>
      </c>
      <c r="E63" s="23">
        <f t="shared" si="3"/>
        <v>1.8</v>
      </c>
      <c r="F63" s="22">
        <f t="shared" si="3"/>
        <v>1835.4999999999989</v>
      </c>
      <c r="G63" s="23">
        <f t="shared" si="3"/>
        <v>1.8100000000000007</v>
      </c>
    </row>
    <row r="64" spans="1:7" x14ac:dyDescent="0.2">
      <c r="A64" s="5"/>
    </row>
    <row r="65" spans="1:7" x14ac:dyDescent="0.2">
      <c r="A65" s="51" t="s">
        <v>18</v>
      </c>
      <c r="B65" s="69">
        <v>39721</v>
      </c>
      <c r="C65" s="68"/>
      <c r="D65" s="70">
        <v>39355</v>
      </c>
      <c r="E65" s="32"/>
      <c r="F65" s="70">
        <v>39447</v>
      </c>
    </row>
    <row r="66" spans="1:7" x14ac:dyDescent="0.2">
      <c r="A66" s="64"/>
      <c r="B66" s="65" t="s">
        <v>5</v>
      </c>
      <c r="C66" s="66" t="s">
        <v>43</v>
      </c>
      <c r="D66" s="67" t="s">
        <v>5</v>
      </c>
      <c r="E66" s="61"/>
      <c r="F66" s="66" t="s">
        <v>5</v>
      </c>
    </row>
    <row r="67" spans="1:7" x14ac:dyDescent="0.2">
      <c r="A67" s="20" t="s">
        <v>45</v>
      </c>
      <c r="B67" s="18">
        <v>133504.29999999999</v>
      </c>
      <c r="C67" s="33">
        <f t="shared" ref="C67:C73" si="4">((B67-D67)/D67)*100</f>
        <v>29.563622423974795</v>
      </c>
      <c r="D67" s="18">
        <v>103041.5</v>
      </c>
      <c r="F67" s="18">
        <v>114693.7</v>
      </c>
    </row>
    <row r="68" spans="1:7" x14ac:dyDescent="0.2">
      <c r="A68" s="20" t="s">
        <v>19</v>
      </c>
      <c r="B68" s="18">
        <v>124457.1</v>
      </c>
      <c r="C68" s="109">
        <f t="shared" si="4"/>
        <v>28.204782193067757</v>
      </c>
      <c r="D68" s="18">
        <v>97076.800000000003</v>
      </c>
      <c r="F68" s="18">
        <v>107598.1</v>
      </c>
    </row>
    <row r="69" spans="1:7" x14ac:dyDescent="0.2">
      <c r="A69" s="128" t="s">
        <v>69</v>
      </c>
      <c r="B69" s="129">
        <v>124338.7</v>
      </c>
      <c r="C69" s="130">
        <f t="shared" si="4"/>
        <v>28.245440865072712</v>
      </c>
      <c r="D69" s="129">
        <v>96953.7</v>
      </c>
      <c r="E69" s="131"/>
      <c r="F69" s="129">
        <v>107475.7</v>
      </c>
    </row>
    <row r="70" spans="1:7" x14ac:dyDescent="0.2">
      <c r="A70" s="20" t="s">
        <v>58</v>
      </c>
      <c r="B70" s="18">
        <v>108183.3</v>
      </c>
      <c r="C70" s="109">
        <f t="shared" si="4"/>
        <v>28.968817392734909</v>
      </c>
      <c r="D70" s="18">
        <v>83883.3</v>
      </c>
      <c r="F70" s="18">
        <v>91264.9</v>
      </c>
    </row>
    <row r="71" spans="1:7" x14ac:dyDescent="0.2">
      <c r="A71" s="20" t="s">
        <v>81</v>
      </c>
      <c r="B71" s="18">
        <v>2393.9</v>
      </c>
      <c r="C71" s="109">
        <f t="shared" si="4"/>
        <v>14.44757852464504</v>
      </c>
      <c r="D71" s="18">
        <v>2091.6999999999998</v>
      </c>
      <c r="F71" s="18">
        <v>2891.9</v>
      </c>
    </row>
    <row r="72" spans="1:7" x14ac:dyDescent="0.2">
      <c r="A72" s="20" t="s">
        <v>61</v>
      </c>
      <c r="B72" s="18">
        <v>1217</v>
      </c>
      <c r="C72" s="109">
        <f t="shared" si="4"/>
        <v>19.068584287251731</v>
      </c>
      <c r="D72" s="18">
        <v>1022.1</v>
      </c>
      <c r="F72" s="18">
        <v>1043</v>
      </c>
    </row>
    <row r="73" spans="1:7" x14ac:dyDescent="0.2">
      <c r="A73" s="132" t="s">
        <v>60</v>
      </c>
      <c r="B73" s="133">
        <v>131.19999999999999</v>
      </c>
      <c r="C73" s="151">
        <f t="shared" si="4"/>
        <v>17.66816143497757</v>
      </c>
      <c r="D73" s="133">
        <v>111.5</v>
      </c>
      <c r="E73" s="57"/>
      <c r="F73" s="133">
        <v>132</v>
      </c>
    </row>
    <row r="74" spans="1:7" x14ac:dyDescent="0.2">
      <c r="A74" s="152"/>
      <c r="B74" s="134"/>
      <c r="C74" s="135"/>
      <c r="D74" s="120"/>
      <c r="E74" s="115"/>
      <c r="F74" s="134"/>
    </row>
    <row r="75" spans="1:7" x14ac:dyDescent="0.2">
      <c r="A75" s="57"/>
    </row>
    <row r="76" spans="1:7" x14ac:dyDescent="0.2">
      <c r="A76" s="57"/>
    </row>
    <row r="78" spans="1:7" ht="15.75" x14ac:dyDescent="0.25">
      <c r="A78" s="14" t="s">
        <v>22</v>
      </c>
      <c r="D78" s="9"/>
      <c r="E78" s="9"/>
    </row>
    <row r="79" spans="1:7" x14ac:dyDescent="0.2">
      <c r="A79" s="28" t="s">
        <v>82</v>
      </c>
      <c r="B79" s="9"/>
      <c r="C79" s="9"/>
      <c r="D79" s="9"/>
      <c r="E79" s="9"/>
    </row>
    <row r="80" spans="1:7" x14ac:dyDescent="0.2">
      <c r="A80" s="16" t="s">
        <v>4</v>
      </c>
      <c r="B80" s="210" t="s">
        <v>113</v>
      </c>
      <c r="C80" s="211"/>
      <c r="D80" s="210" t="s">
        <v>114</v>
      </c>
      <c r="E80" s="211"/>
      <c r="F80" s="214">
        <v>2007</v>
      </c>
      <c r="G80" s="215"/>
    </row>
    <row r="81" spans="1:7" x14ac:dyDescent="0.2">
      <c r="A81" s="50"/>
      <c r="B81" s="59" t="s">
        <v>5</v>
      </c>
      <c r="C81" s="59" t="s">
        <v>6</v>
      </c>
      <c r="D81" s="59" t="s">
        <v>5</v>
      </c>
      <c r="E81" s="60" t="s">
        <v>7</v>
      </c>
      <c r="F81" s="59" t="s">
        <v>5</v>
      </c>
      <c r="G81" s="59" t="s">
        <v>6</v>
      </c>
    </row>
    <row r="82" spans="1:7" x14ac:dyDescent="0.2">
      <c r="A82" s="17" t="s">
        <v>8</v>
      </c>
      <c r="B82" s="18">
        <v>29213.5</v>
      </c>
      <c r="C82" s="19">
        <v>5.79</v>
      </c>
      <c r="D82" s="18">
        <v>17168</v>
      </c>
      <c r="E82" s="19">
        <v>4.67</v>
      </c>
      <c r="F82" s="18">
        <v>25343.7</v>
      </c>
      <c r="G82" s="19">
        <v>4.84</v>
      </c>
    </row>
    <row r="83" spans="1:7" x14ac:dyDescent="0.2">
      <c r="A83" s="20" t="s">
        <v>9</v>
      </c>
      <c r="B83" s="18">
        <v>27018.5</v>
      </c>
      <c r="C83" s="34">
        <v>5.36</v>
      </c>
      <c r="D83" s="18">
        <v>15934.3</v>
      </c>
      <c r="E83" s="19">
        <v>4.34</v>
      </c>
      <c r="F83" s="18">
        <v>23563.3</v>
      </c>
      <c r="G83" s="34">
        <v>4.5</v>
      </c>
    </row>
    <row r="84" spans="1:7" x14ac:dyDescent="0.2">
      <c r="A84" s="21" t="s">
        <v>10</v>
      </c>
      <c r="B84" s="22">
        <f t="shared" ref="B84:G84" si="5">B82-B83</f>
        <v>2195</v>
      </c>
      <c r="C84" s="23">
        <f t="shared" si="5"/>
        <v>0.42999999999999972</v>
      </c>
      <c r="D84" s="22">
        <f t="shared" si="5"/>
        <v>1233.7000000000007</v>
      </c>
      <c r="E84" s="23">
        <f t="shared" si="5"/>
        <v>0.33000000000000007</v>
      </c>
      <c r="F84" s="22">
        <f t="shared" si="5"/>
        <v>1780.4000000000015</v>
      </c>
      <c r="G84" s="23">
        <f t="shared" si="5"/>
        <v>0.33999999999999986</v>
      </c>
    </row>
    <row r="85" spans="1:7" x14ac:dyDescent="0.2">
      <c r="A85" s="20" t="s">
        <v>57</v>
      </c>
      <c r="B85" s="18">
        <v>0.3</v>
      </c>
      <c r="C85" s="19">
        <v>0</v>
      </c>
      <c r="D85" s="18">
        <v>0.2</v>
      </c>
      <c r="E85" s="19">
        <v>0</v>
      </c>
      <c r="F85" s="18">
        <v>75.8</v>
      </c>
      <c r="G85" s="19">
        <v>0.01</v>
      </c>
    </row>
    <row r="86" spans="1:7" x14ac:dyDescent="0.2">
      <c r="A86" s="20" t="s">
        <v>11</v>
      </c>
      <c r="B86" s="18">
        <v>22</v>
      </c>
      <c r="C86" s="19">
        <v>0</v>
      </c>
      <c r="D86" s="18">
        <v>5.9</v>
      </c>
      <c r="E86" s="19">
        <v>0</v>
      </c>
      <c r="F86" s="18">
        <v>12.5</v>
      </c>
      <c r="G86" s="19">
        <v>0</v>
      </c>
    </row>
    <row r="87" spans="1:7" x14ac:dyDescent="0.2">
      <c r="A87" s="20" t="s">
        <v>12</v>
      </c>
      <c r="B87" s="18">
        <v>156.19999999999999</v>
      </c>
      <c r="C87" s="19">
        <v>0.03</v>
      </c>
      <c r="D87" s="18">
        <v>52.1</v>
      </c>
      <c r="E87" s="19">
        <v>0.01</v>
      </c>
      <c r="F87" s="18">
        <v>73</v>
      </c>
      <c r="G87" s="19">
        <v>0.01</v>
      </c>
    </row>
    <row r="88" spans="1:7" x14ac:dyDescent="0.2">
      <c r="A88" s="20" t="s">
        <v>77</v>
      </c>
      <c r="B88" s="18">
        <v>-316</v>
      </c>
      <c r="C88" s="19">
        <v>-7.0000000000000007E-2</v>
      </c>
      <c r="D88" s="18">
        <v>-241.5</v>
      </c>
      <c r="E88" s="19">
        <v>-0.06</v>
      </c>
      <c r="F88" s="18">
        <v>-455</v>
      </c>
      <c r="G88" s="19">
        <v>-0.09</v>
      </c>
    </row>
    <row r="89" spans="1:7" x14ac:dyDescent="0.2">
      <c r="A89" s="20" t="s">
        <v>78</v>
      </c>
      <c r="B89" s="18">
        <v>-22.1</v>
      </c>
      <c r="C89" s="19">
        <v>0</v>
      </c>
      <c r="D89" s="18">
        <v>-19.7</v>
      </c>
      <c r="E89" s="19">
        <v>0</v>
      </c>
      <c r="F89" s="18">
        <v>-8</v>
      </c>
      <c r="G89" s="19">
        <v>0</v>
      </c>
    </row>
    <row r="90" spans="1:7" x14ac:dyDescent="0.2">
      <c r="A90" s="25" t="s">
        <v>13</v>
      </c>
      <c r="B90" s="18">
        <v>43.7</v>
      </c>
      <c r="C90" s="19">
        <v>0.01</v>
      </c>
      <c r="D90" s="18">
        <v>16</v>
      </c>
      <c r="E90" s="19">
        <v>0</v>
      </c>
      <c r="F90" s="18">
        <v>28</v>
      </c>
      <c r="G90" s="19">
        <v>0.01</v>
      </c>
    </row>
    <row r="91" spans="1:7" x14ac:dyDescent="0.2">
      <c r="A91" s="20" t="s">
        <v>79</v>
      </c>
      <c r="B91" s="18">
        <v>322</v>
      </c>
      <c r="C91" s="19">
        <v>0.06</v>
      </c>
      <c r="D91" s="18">
        <v>268.5</v>
      </c>
      <c r="E91" s="19">
        <v>7.0000000000000007E-2</v>
      </c>
      <c r="F91" s="18">
        <v>408.2</v>
      </c>
      <c r="G91" s="19">
        <v>0.08</v>
      </c>
    </row>
    <row r="92" spans="1:7" x14ac:dyDescent="0.2">
      <c r="A92" s="125" t="s">
        <v>23</v>
      </c>
      <c r="B92" s="126">
        <v>199.3</v>
      </c>
      <c r="C92" s="127">
        <v>0.04</v>
      </c>
      <c r="D92" s="126">
        <v>177.4</v>
      </c>
      <c r="E92" s="127">
        <v>0.05</v>
      </c>
      <c r="F92" s="126">
        <v>245.3</v>
      </c>
      <c r="G92" s="127">
        <v>0.05</v>
      </c>
    </row>
    <row r="93" spans="1:7" x14ac:dyDescent="0.2">
      <c r="A93" s="25" t="s">
        <v>44</v>
      </c>
      <c r="B93" s="26">
        <v>25</v>
      </c>
      <c r="C93" s="42">
        <v>0</v>
      </c>
      <c r="D93" s="26">
        <v>26</v>
      </c>
      <c r="E93" s="42">
        <v>0.01</v>
      </c>
      <c r="F93" s="26">
        <v>41</v>
      </c>
      <c r="G93" s="42">
        <v>0.01</v>
      </c>
    </row>
    <row r="94" spans="1:7" x14ac:dyDescent="0.2">
      <c r="A94" s="25" t="s">
        <v>14</v>
      </c>
      <c r="B94" s="18">
        <v>275.39999999999998</v>
      </c>
      <c r="C94" s="19">
        <v>0.05</v>
      </c>
      <c r="D94" s="18">
        <v>110.8</v>
      </c>
      <c r="E94" s="19">
        <v>0.03</v>
      </c>
      <c r="F94" s="18">
        <v>186.8</v>
      </c>
      <c r="G94" s="19">
        <v>0.03</v>
      </c>
    </row>
    <row r="95" spans="1:7" x14ac:dyDescent="0.2">
      <c r="A95" s="21" t="s">
        <v>15</v>
      </c>
      <c r="B95" s="22">
        <f t="shared" ref="B95:G95" si="6">(B84+B85+B86-B87+B88+B89+B90-B91-B93-B94)</f>
        <v>1144.3000000000006</v>
      </c>
      <c r="C95" s="23">
        <f t="shared" si="6"/>
        <v>0.2299999999999997</v>
      </c>
      <c r="D95" s="22">
        <f t="shared" si="6"/>
        <v>537.20000000000095</v>
      </c>
      <c r="E95" s="23">
        <f t="shared" si="6"/>
        <v>0.15000000000000005</v>
      </c>
      <c r="F95" s="22">
        <f t="shared" si="6"/>
        <v>724.70000000000141</v>
      </c>
      <c r="G95" s="23">
        <f t="shared" si="6"/>
        <v>0.13999999999999982</v>
      </c>
    </row>
    <row r="96" spans="1:7" x14ac:dyDescent="0.2">
      <c r="A96" s="20" t="s">
        <v>16</v>
      </c>
      <c r="B96" s="18">
        <v>17.100000000000001</v>
      </c>
      <c r="C96" s="19">
        <v>0</v>
      </c>
      <c r="D96" s="18">
        <v>-9.9</v>
      </c>
      <c r="E96" s="19">
        <v>0</v>
      </c>
      <c r="F96" s="18">
        <v>-14.3</v>
      </c>
      <c r="G96" s="19">
        <v>0</v>
      </c>
    </row>
    <row r="97" spans="1:7" x14ac:dyDescent="0.2">
      <c r="A97" s="21" t="s">
        <v>17</v>
      </c>
      <c r="B97" s="22">
        <f t="shared" ref="B97:G97" si="7">(B95-B96)</f>
        <v>1127.2000000000007</v>
      </c>
      <c r="C97" s="23">
        <f t="shared" si="7"/>
        <v>0.2299999999999997</v>
      </c>
      <c r="D97" s="22">
        <f t="shared" si="7"/>
        <v>547.10000000000093</v>
      </c>
      <c r="E97" s="23">
        <f t="shared" si="7"/>
        <v>0.15000000000000005</v>
      </c>
      <c r="F97" s="22">
        <f t="shared" si="7"/>
        <v>739.00000000000136</v>
      </c>
      <c r="G97" s="23">
        <f t="shared" si="7"/>
        <v>0.13999999999999982</v>
      </c>
    </row>
    <row r="98" spans="1:7" x14ac:dyDescent="0.2">
      <c r="A98" s="5"/>
      <c r="B98" s="32"/>
      <c r="C98" s="32"/>
      <c r="D98" s="32"/>
      <c r="E98" s="32"/>
      <c r="G98" s="153"/>
    </row>
    <row r="99" spans="1:7" x14ac:dyDescent="0.2">
      <c r="A99" s="51" t="s">
        <v>18</v>
      </c>
      <c r="B99" s="69">
        <v>39721</v>
      </c>
      <c r="C99" s="68"/>
      <c r="D99" s="70">
        <v>39355</v>
      </c>
      <c r="E99" s="32"/>
      <c r="F99" s="70">
        <v>39447</v>
      </c>
    </row>
    <row r="100" spans="1:7" x14ac:dyDescent="0.2">
      <c r="A100" s="64"/>
      <c r="B100" s="65" t="s">
        <v>5</v>
      </c>
      <c r="C100" s="66" t="s">
        <v>43</v>
      </c>
      <c r="D100" s="67" t="s">
        <v>5</v>
      </c>
      <c r="E100" s="61"/>
      <c r="F100" s="66" t="s">
        <v>5</v>
      </c>
    </row>
    <row r="101" spans="1:7" x14ac:dyDescent="0.2">
      <c r="A101" s="20" t="s">
        <v>45</v>
      </c>
      <c r="B101" s="18">
        <v>781145.7</v>
      </c>
      <c r="C101" s="33">
        <f t="shared" ref="C101:C108" si="8">((B101-D101)/D101)*100</f>
        <v>46.315997091458328</v>
      </c>
      <c r="D101" s="18">
        <v>533875.80000000005</v>
      </c>
      <c r="F101" s="18">
        <v>614738.19999999995</v>
      </c>
    </row>
    <row r="102" spans="1:7" x14ac:dyDescent="0.2">
      <c r="A102" s="20" t="s">
        <v>19</v>
      </c>
      <c r="B102" s="18">
        <v>484806.2</v>
      </c>
      <c r="C102" s="33">
        <f t="shared" si="8"/>
        <v>57.058011913319859</v>
      </c>
      <c r="D102" s="18">
        <v>308679.7</v>
      </c>
      <c r="F102" s="18">
        <v>372215</v>
      </c>
    </row>
    <row r="103" spans="1:7" x14ac:dyDescent="0.2">
      <c r="A103" s="128" t="s">
        <v>69</v>
      </c>
      <c r="B103" s="129">
        <v>342281.8</v>
      </c>
      <c r="C103" s="136">
        <f t="shared" si="8"/>
        <v>106.20540789333377</v>
      </c>
      <c r="D103" s="129">
        <v>165990.70000000001</v>
      </c>
      <c r="E103" s="131"/>
      <c r="F103" s="129">
        <v>283954.40000000002</v>
      </c>
    </row>
    <row r="104" spans="1:7" x14ac:dyDescent="0.2">
      <c r="A104" s="128" t="s">
        <v>70</v>
      </c>
      <c r="B104" s="129">
        <v>142524.4</v>
      </c>
      <c r="C104" s="136">
        <f t="shared" si="8"/>
        <v>-0.11535577374570277</v>
      </c>
      <c r="D104" s="129">
        <v>142689</v>
      </c>
      <c r="E104" s="131"/>
      <c r="F104" s="129">
        <v>88260.6</v>
      </c>
    </row>
    <row r="105" spans="1:7" x14ac:dyDescent="0.2">
      <c r="A105" s="20" t="s">
        <v>58</v>
      </c>
      <c r="B105" s="18">
        <v>169055.4</v>
      </c>
      <c r="C105" s="109">
        <f t="shared" si="8"/>
        <v>22.969504100671013</v>
      </c>
      <c r="D105" s="18">
        <v>137477.5</v>
      </c>
      <c r="F105" s="18">
        <v>154210.9</v>
      </c>
    </row>
    <row r="106" spans="1:7" x14ac:dyDescent="0.2">
      <c r="A106" s="20" t="s">
        <v>53</v>
      </c>
      <c r="B106" s="18">
        <v>562643.4</v>
      </c>
      <c r="C106" s="33">
        <f t="shared" si="8"/>
        <v>56.916628086634958</v>
      </c>
      <c r="D106" s="18">
        <v>358562</v>
      </c>
      <c r="F106" s="18">
        <v>427411.1</v>
      </c>
    </row>
    <row r="107" spans="1:7" x14ac:dyDescent="0.2">
      <c r="A107" s="20" t="s">
        <v>61</v>
      </c>
      <c r="B107" s="18">
        <v>73.5</v>
      </c>
      <c r="C107" s="33">
        <f t="shared" si="8"/>
        <v>24.576271186440678</v>
      </c>
      <c r="D107" s="18">
        <v>59</v>
      </c>
      <c r="F107" s="18">
        <v>60</v>
      </c>
    </row>
    <row r="108" spans="1:7" x14ac:dyDescent="0.2">
      <c r="A108" s="132" t="s">
        <v>60</v>
      </c>
      <c r="B108" s="133">
        <v>70.599999999999994</v>
      </c>
      <c r="C108" s="151">
        <f t="shared" si="8"/>
        <v>38.703339882121803</v>
      </c>
      <c r="D108" s="133">
        <v>50.9</v>
      </c>
      <c r="E108" s="57"/>
      <c r="F108" s="133">
        <v>45.6</v>
      </c>
    </row>
    <row r="111" spans="1:7" x14ac:dyDescent="0.2">
      <c r="A111" s="57"/>
    </row>
    <row r="112" spans="1:7" x14ac:dyDescent="0.2">
      <c r="A112" s="57"/>
    </row>
    <row r="113" spans="1:5" x14ac:dyDescent="0.2">
      <c r="A113" s="57"/>
    </row>
    <row r="114" spans="1:5" x14ac:dyDescent="0.2">
      <c r="A114" s="57"/>
    </row>
    <row r="115" spans="1:5" x14ac:dyDescent="0.2">
      <c r="A115" s="117"/>
      <c r="B115" s="118"/>
      <c r="C115" s="119"/>
      <c r="D115" s="120"/>
      <c r="E115" s="115"/>
    </row>
    <row r="116" spans="1:5" ht="15.75" x14ac:dyDescent="0.25">
      <c r="A116" s="14" t="s">
        <v>35</v>
      </c>
      <c r="B116" s="105"/>
      <c r="C116" s="9"/>
      <c r="D116" s="9"/>
      <c r="E116" s="9"/>
    </row>
    <row r="117" spans="1:5" x14ac:dyDescent="0.2">
      <c r="A117" s="15" t="s">
        <v>92</v>
      </c>
      <c r="B117" s="9"/>
      <c r="C117" s="9"/>
      <c r="D117" s="9"/>
      <c r="E117" s="9"/>
    </row>
    <row r="118" spans="1:5" x14ac:dyDescent="0.2">
      <c r="A118" s="15"/>
      <c r="B118" s="9"/>
      <c r="C118" s="9"/>
      <c r="D118" s="9"/>
      <c r="E118" s="9"/>
    </row>
    <row r="119" spans="1:5" x14ac:dyDescent="0.2">
      <c r="A119" s="16" t="s">
        <v>4</v>
      </c>
      <c r="B119" s="206" t="s">
        <v>115</v>
      </c>
      <c r="C119" s="207"/>
      <c r="D119" s="206" t="s">
        <v>109</v>
      </c>
      <c r="E119" s="207"/>
    </row>
    <row r="120" spans="1:5" x14ac:dyDescent="0.2">
      <c r="A120" s="50"/>
      <c r="B120" s="59" t="s">
        <v>5</v>
      </c>
      <c r="C120" s="181" t="s">
        <v>6</v>
      </c>
      <c r="D120" s="59" t="s">
        <v>5</v>
      </c>
      <c r="E120" s="59" t="s">
        <v>6</v>
      </c>
    </row>
    <row r="121" spans="1:5" x14ac:dyDescent="0.2">
      <c r="A121" s="35" t="s">
        <v>36</v>
      </c>
      <c r="B121" s="182">
        <v>63613.972812050015</v>
      </c>
      <c r="C121" s="163">
        <v>11.530585584019702</v>
      </c>
      <c r="D121" s="113">
        <v>35895.834590200007</v>
      </c>
      <c r="E121" s="163">
        <v>9.7178741298710509</v>
      </c>
    </row>
    <row r="122" spans="1:5" x14ac:dyDescent="0.2">
      <c r="A122" s="24" t="s">
        <v>37</v>
      </c>
      <c r="B122" s="183">
        <v>10452.663451159999</v>
      </c>
      <c r="C122" s="149">
        <v>1.8946361180844964</v>
      </c>
      <c r="D122" s="122">
        <v>8939.2281449999991</v>
      </c>
      <c r="E122" s="149">
        <v>2.4200661420204814</v>
      </c>
    </row>
    <row r="123" spans="1:5" x14ac:dyDescent="0.2">
      <c r="A123" s="106" t="s">
        <v>83</v>
      </c>
      <c r="B123" s="184">
        <v>-15015.541460101882</v>
      </c>
      <c r="C123" s="149">
        <v>-2.721697423420542</v>
      </c>
      <c r="D123" s="114">
        <v>-7961.9091023932297</v>
      </c>
      <c r="E123" s="149">
        <v>-2.1554821436483809</v>
      </c>
    </row>
    <row r="124" spans="1:5" x14ac:dyDescent="0.2">
      <c r="A124" s="24" t="s">
        <v>38</v>
      </c>
      <c r="B124" s="183">
        <v>-2242.3733007043802</v>
      </c>
      <c r="C124" s="149">
        <v>-0.4064496542526092</v>
      </c>
      <c r="D124" s="122">
        <v>-300.73804027281915</v>
      </c>
      <c r="E124" s="149">
        <v>-8.1417090723758634E-2</v>
      </c>
    </row>
    <row r="125" spans="1:5" x14ac:dyDescent="0.2">
      <c r="A125" s="24" t="s">
        <v>84</v>
      </c>
      <c r="B125" s="183">
        <v>-31206.543699771551</v>
      </c>
      <c r="C125" s="149">
        <v>-5.6564573317060045</v>
      </c>
      <c r="D125" s="122">
        <v>-21658.40123853265</v>
      </c>
      <c r="E125" s="149">
        <v>-5.8634551750404311</v>
      </c>
    </row>
    <row r="126" spans="1:5" x14ac:dyDescent="0.2">
      <c r="A126" s="25" t="s">
        <v>39</v>
      </c>
      <c r="B126" s="182">
        <v>49762.116407360001</v>
      </c>
      <c r="C126" s="149">
        <v>9.0198161930915717</v>
      </c>
      <c r="D126" s="113">
        <v>34019.49391469</v>
      </c>
      <c r="E126" s="149">
        <v>9.2099031433337561</v>
      </c>
    </row>
    <row r="127" spans="1:5" x14ac:dyDescent="0.2">
      <c r="A127" s="24" t="s">
        <v>40</v>
      </c>
      <c r="B127" s="183">
        <v>8095.9185926200007</v>
      </c>
      <c r="C127" s="149">
        <v>1.4674556247142361</v>
      </c>
      <c r="D127" s="122">
        <v>6439.36817565</v>
      </c>
      <c r="E127" s="149">
        <v>1.7432933408922144</v>
      </c>
    </row>
    <row r="128" spans="1:5" x14ac:dyDescent="0.2">
      <c r="A128" s="25" t="s">
        <v>85</v>
      </c>
      <c r="B128" s="185">
        <v>-1798.39972947</v>
      </c>
      <c r="C128" s="149">
        <v>-0.32597558489545719</v>
      </c>
      <c r="D128" s="97">
        <v>7335.4305900600002</v>
      </c>
      <c r="E128" s="149">
        <v>1.9858791967486504</v>
      </c>
    </row>
    <row r="129" spans="1:5" x14ac:dyDescent="0.2">
      <c r="A129" s="24" t="s">
        <v>86</v>
      </c>
      <c r="B129" s="185">
        <v>0</v>
      </c>
      <c r="C129" s="149">
        <v>0</v>
      </c>
      <c r="D129" s="97">
        <v>1.5920000000000001</v>
      </c>
      <c r="E129" s="149">
        <v>4.3099306065385212E-4</v>
      </c>
    </row>
    <row r="130" spans="1:5" x14ac:dyDescent="0.2">
      <c r="A130" s="25" t="s">
        <v>87</v>
      </c>
      <c r="B130" s="185">
        <v>4205.1627328799996</v>
      </c>
      <c r="C130" s="149">
        <v>0.76222230184338102</v>
      </c>
      <c r="D130" s="97">
        <v>2836.8709489100006</v>
      </c>
      <c r="E130" s="149">
        <v>0.76800985738110483</v>
      </c>
    </row>
    <row r="131" spans="1:5" x14ac:dyDescent="0.2">
      <c r="A131" s="102" t="s">
        <v>28</v>
      </c>
      <c r="B131" s="158">
        <v>-11781.42916595188</v>
      </c>
      <c r="C131" s="163">
        <v>-2.135486455176109</v>
      </c>
      <c r="D131" s="36">
        <v>-2502.0811564632295</v>
      </c>
      <c r="E131" s="163">
        <v>-0.67737413041985994</v>
      </c>
    </row>
    <row r="132" spans="1:5" x14ac:dyDescent="0.2">
      <c r="A132" s="4" t="s">
        <v>88</v>
      </c>
      <c r="B132" s="186">
        <v>-3652.0732318281175</v>
      </c>
      <c r="C132" s="150">
        <v>-0.66197002163532215</v>
      </c>
      <c r="D132" s="74">
        <v>462.28750476322881</v>
      </c>
      <c r="E132" s="150">
        <v>0.12515245388186946</v>
      </c>
    </row>
    <row r="133" spans="1:5" x14ac:dyDescent="0.2">
      <c r="A133" s="155" t="s">
        <v>80</v>
      </c>
      <c r="B133" s="156">
        <v>-14896.39269078</v>
      </c>
      <c r="C133" s="149">
        <v>-2.7001006731915367</v>
      </c>
      <c r="D133" s="156">
        <v>-1006.2585027000009</v>
      </c>
      <c r="E133" s="149">
        <v>-0.27241861299474618</v>
      </c>
    </row>
    <row r="134" spans="1:5" x14ac:dyDescent="0.2">
      <c r="A134" s="4" t="s">
        <v>54</v>
      </c>
      <c r="B134" s="186">
        <v>-17738.29</v>
      </c>
      <c r="C134" s="163">
        <v>-3.2152192657965459</v>
      </c>
      <c r="D134" s="74">
        <v>-15996.263380999999</v>
      </c>
      <c r="E134" s="163">
        <v>-4.3305769557803551</v>
      </c>
    </row>
    <row r="135" spans="1:5" x14ac:dyDescent="0.2">
      <c r="A135" s="157" t="s">
        <v>89</v>
      </c>
      <c r="B135" s="187">
        <v>-32634.682690779999</v>
      </c>
      <c r="C135" s="150">
        <v>-5.9153199389880822</v>
      </c>
      <c r="D135" s="116">
        <v>-17002.521883699999</v>
      </c>
      <c r="E135" s="150">
        <v>-4.6029955687751016</v>
      </c>
    </row>
    <row r="136" spans="1:5" x14ac:dyDescent="0.2">
      <c r="A136" s="58" t="s">
        <v>90</v>
      </c>
      <c r="B136" s="75">
        <v>-15273.94305478</v>
      </c>
      <c r="C136" s="164">
        <v>-2.7685349588042589</v>
      </c>
      <c r="D136" s="75">
        <v>-1978.0976517000008</v>
      </c>
      <c r="E136" s="164">
        <v>-0.53551907109194774</v>
      </c>
    </row>
    <row r="137" spans="1:5" x14ac:dyDescent="0.2">
      <c r="A137" s="28" t="s">
        <v>91</v>
      </c>
      <c r="B137" s="107"/>
      <c r="C137" s="32"/>
      <c r="D137" s="107"/>
      <c r="E137" s="32"/>
    </row>
    <row r="138" spans="1:5" x14ac:dyDescent="0.2">
      <c r="B138" s="32"/>
      <c r="C138" s="32"/>
      <c r="D138" s="32"/>
      <c r="E138" s="32"/>
    </row>
    <row r="140" spans="1:5" x14ac:dyDescent="0.2">
      <c r="A140" s="123" t="s">
        <v>18</v>
      </c>
      <c r="B140" s="208">
        <v>39721</v>
      </c>
      <c r="C140" s="209"/>
      <c r="D140" s="208">
        <v>39629</v>
      </c>
      <c r="E140" s="209"/>
    </row>
    <row r="141" spans="1:5" x14ac:dyDescent="0.2">
      <c r="A141" s="98"/>
      <c r="B141" s="99" t="s">
        <v>5</v>
      </c>
      <c r="C141" s="100" t="s">
        <v>29</v>
      </c>
      <c r="D141" s="81" t="s">
        <v>5</v>
      </c>
      <c r="E141" s="81" t="s">
        <v>29</v>
      </c>
    </row>
    <row r="142" spans="1:5" x14ac:dyDescent="0.2">
      <c r="A142" s="35" t="s">
        <v>30</v>
      </c>
      <c r="B142" s="158">
        <v>94932.884514370002</v>
      </c>
      <c r="C142" s="146">
        <v>12.99424609284879</v>
      </c>
      <c r="D142" s="158">
        <v>86724.206000000006</v>
      </c>
      <c r="E142" s="146">
        <v>11.708934453242255</v>
      </c>
    </row>
    <row r="143" spans="1:5" x14ac:dyDescent="0.2">
      <c r="A143" s="25" t="s">
        <v>93</v>
      </c>
      <c r="B143" s="159">
        <v>214843.02157318004</v>
      </c>
      <c r="C143" s="147">
        <v>29.407334538860873</v>
      </c>
      <c r="D143" s="159">
        <v>206756.38642046004</v>
      </c>
      <c r="E143" s="147">
        <v>27.914893523342187</v>
      </c>
    </row>
    <row r="144" spans="1:5" x14ac:dyDescent="0.2">
      <c r="A144" s="73" t="s">
        <v>94</v>
      </c>
      <c r="B144" s="121">
        <v>157929.27566758002</v>
      </c>
      <c r="C144" s="147">
        <v>21.617081202028089</v>
      </c>
      <c r="D144" s="121">
        <v>152351.89887472003</v>
      </c>
      <c r="E144" s="147">
        <v>20.569555837168338</v>
      </c>
    </row>
    <row r="145" spans="1:7" x14ac:dyDescent="0.2">
      <c r="A145" s="73" t="s">
        <v>95</v>
      </c>
      <c r="B145" s="121">
        <v>50631.509905600004</v>
      </c>
      <c r="C145" s="147">
        <v>6.9303519336999448</v>
      </c>
      <c r="D145" s="121">
        <v>48171.670545739995</v>
      </c>
      <c r="E145" s="147">
        <v>6.5038235452193156</v>
      </c>
    </row>
    <row r="146" spans="1:7" x14ac:dyDescent="0.2">
      <c r="A146" s="25" t="s">
        <v>96</v>
      </c>
      <c r="B146" s="159">
        <v>370268.33103182999</v>
      </c>
      <c r="C146" s="147">
        <v>50.681677254710443</v>
      </c>
      <c r="D146" s="159">
        <v>399568.47319552</v>
      </c>
      <c r="E146" s="147">
        <v>53.947119011137779</v>
      </c>
    </row>
    <row r="147" spans="1:7" x14ac:dyDescent="0.2">
      <c r="A147" s="73" t="s">
        <v>41</v>
      </c>
      <c r="B147" s="121">
        <v>125108.40776685998</v>
      </c>
      <c r="C147" s="147">
        <v>17.124618588419409</v>
      </c>
      <c r="D147" s="121">
        <v>159028.93373707001</v>
      </c>
      <c r="E147" s="147">
        <v>21.471045365308491</v>
      </c>
    </row>
    <row r="148" spans="1:7" x14ac:dyDescent="0.2">
      <c r="A148" s="73" t="s">
        <v>97</v>
      </c>
      <c r="B148" s="121">
        <v>210656.99083791999</v>
      </c>
      <c r="C148" s="147">
        <v>28.834358021772484</v>
      </c>
      <c r="D148" s="121">
        <v>199451.93242994999</v>
      </c>
      <c r="E148" s="147">
        <v>26.928693972646894</v>
      </c>
    </row>
    <row r="149" spans="1:7" x14ac:dyDescent="0.2">
      <c r="A149" s="160" t="s">
        <v>42</v>
      </c>
      <c r="B149" s="161">
        <v>730576.31690240989</v>
      </c>
      <c r="C149" s="165">
        <v>100</v>
      </c>
      <c r="D149" s="161">
        <v>740666.93554669002</v>
      </c>
      <c r="E149" s="165">
        <v>100</v>
      </c>
    </row>
    <row r="150" spans="1:7" x14ac:dyDescent="0.2">
      <c r="A150" s="24" t="s">
        <v>98</v>
      </c>
      <c r="B150" s="159">
        <v>81498.845481140015</v>
      </c>
      <c r="C150" s="147">
        <v>11.155418482040199</v>
      </c>
      <c r="D150" s="159">
        <v>83265.623630730013</v>
      </c>
      <c r="E150" s="147">
        <v>11.241979307375351</v>
      </c>
    </row>
    <row r="151" spans="1:7" x14ac:dyDescent="0.2">
      <c r="A151" s="24" t="s">
        <v>99</v>
      </c>
      <c r="B151" s="159">
        <v>596957.58942828991</v>
      </c>
      <c r="C151" s="147">
        <v>81.710503833377246</v>
      </c>
      <c r="D151" s="159">
        <v>602517.99671036995</v>
      </c>
      <c r="E151" s="147">
        <v>81.348034831020016</v>
      </c>
    </row>
    <row r="152" spans="1:7" x14ac:dyDescent="0.2">
      <c r="A152" s="24" t="s">
        <v>100</v>
      </c>
      <c r="B152" s="159">
        <v>52119.881992980008</v>
      </c>
      <c r="C152" s="147">
        <v>7.1340776845825626</v>
      </c>
      <c r="D152" s="159">
        <v>54647.315205589999</v>
      </c>
      <c r="E152" s="147">
        <v>7.3781226868531045</v>
      </c>
    </row>
    <row r="153" spans="1:7" x14ac:dyDescent="0.2">
      <c r="A153" s="25" t="s">
        <v>52</v>
      </c>
      <c r="B153" s="159">
        <v>59</v>
      </c>
      <c r="C153" s="147">
        <v>8.0758161242011905E-3</v>
      </c>
      <c r="D153" s="159">
        <v>1801</v>
      </c>
      <c r="E153" s="147">
        <v>0.24315922765887651</v>
      </c>
    </row>
    <row r="154" spans="1:7" x14ac:dyDescent="0.2">
      <c r="A154" s="25" t="s">
        <v>101</v>
      </c>
      <c r="B154" s="159">
        <v>609494.90837394993</v>
      </c>
      <c r="C154" s="147">
        <v>83.426589977370696</v>
      </c>
      <c r="D154" s="159">
        <v>606472.83971387008</v>
      </c>
      <c r="E154" s="147">
        <v>81.881991838373267</v>
      </c>
    </row>
    <row r="155" spans="1:7" x14ac:dyDescent="0.2">
      <c r="A155" s="25" t="s">
        <v>102</v>
      </c>
      <c r="B155" s="159">
        <v>24196.994404000001</v>
      </c>
      <c r="C155" s="147">
        <v>3.3120419926276132</v>
      </c>
      <c r="D155" s="159">
        <v>24219.890362999999</v>
      </c>
      <c r="E155" s="147">
        <v>3.2700110131314517</v>
      </c>
    </row>
    <row r="156" spans="1:7" x14ac:dyDescent="0.2">
      <c r="A156" s="27" t="s">
        <v>32</v>
      </c>
      <c r="B156" s="162">
        <v>49088.054995999992</v>
      </c>
      <c r="C156" s="148">
        <v>6.7190865430910423</v>
      </c>
      <c r="D156" s="162">
        <v>55996.00890837</v>
      </c>
      <c r="E156" s="148">
        <v>7.5602144798105595</v>
      </c>
    </row>
    <row r="157" spans="1:7" x14ac:dyDescent="0.2">
      <c r="A157" s="138"/>
      <c r="B157" s="54"/>
      <c r="C157" s="55"/>
      <c r="D157" s="54"/>
      <c r="E157" s="55"/>
      <c r="G157" s="112"/>
    </row>
    <row r="158" spans="1:7" x14ac:dyDescent="0.2">
      <c r="A158" s="138"/>
      <c r="B158" s="54"/>
      <c r="C158" s="55"/>
      <c r="D158" s="54"/>
      <c r="E158" s="55"/>
      <c r="G158" s="112"/>
    </row>
    <row r="160" spans="1:7" ht="15.75" x14ac:dyDescent="0.25">
      <c r="A160" s="1" t="s">
        <v>107</v>
      </c>
      <c r="B160" s="29"/>
      <c r="C160" s="29"/>
      <c r="D160" s="78"/>
      <c r="E160" s="29"/>
      <c r="F160" s="29"/>
      <c r="G160" s="29"/>
    </row>
    <row r="161" spans="1:9" x14ac:dyDescent="0.2">
      <c r="A161" s="180" t="s">
        <v>108</v>
      </c>
      <c r="B161" s="29"/>
      <c r="C161" s="29"/>
      <c r="D161" s="29"/>
      <c r="E161" s="29"/>
      <c r="F161" s="29"/>
      <c r="G161" s="29"/>
    </row>
    <row r="162" spans="1:9" x14ac:dyDescent="0.2">
      <c r="A162" s="28" t="s">
        <v>116</v>
      </c>
      <c r="B162" s="29"/>
      <c r="C162" s="29"/>
      <c r="D162" s="29"/>
      <c r="E162" s="29"/>
      <c r="F162" s="138"/>
      <c r="G162" s="138"/>
    </row>
    <row r="163" spans="1:9" x14ac:dyDescent="0.2">
      <c r="A163" s="101"/>
      <c r="B163" s="204" t="s">
        <v>115</v>
      </c>
      <c r="C163" s="205"/>
      <c r="D163" s="204" t="s">
        <v>111</v>
      </c>
      <c r="E163" s="205"/>
      <c r="F163" s="154"/>
      <c r="G163" s="154"/>
    </row>
    <row r="164" spans="1:9" x14ac:dyDescent="0.2">
      <c r="A164" s="103"/>
      <c r="B164" s="179" t="s">
        <v>56</v>
      </c>
      <c r="C164" s="167" t="s">
        <v>25</v>
      </c>
      <c r="D164" s="166" t="s">
        <v>56</v>
      </c>
      <c r="E164" s="167" t="s">
        <v>25</v>
      </c>
      <c r="F164" s="141"/>
      <c r="G164" s="142"/>
      <c r="H164" s="173"/>
    </row>
    <row r="165" spans="1:9" x14ac:dyDescent="0.2">
      <c r="A165" s="35" t="s">
        <v>47</v>
      </c>
      <c r="B165" s="84">
        <v>16328.155827525696</v>
      </c>
      <c r="C165" s="177"/>
      <c r="D165" s="83">
        <v>15722.192389781312</v>
      </c>
      <c r="E165" s="93"/>
      <c r="F165" s="139"/>
      <c r="G165" s="117"/>
      <c r="H165" s="174"/>
      <c r="I165" s="171"/>
    </row>
    <row r="166" spans="1:9" x14ac:dyDescent="0.2">
      <c r="A166" s="25" t="s">
        <v>26</v>
      </c>
      <c r="B166" s="84">
        <v>1501.937616614669</v>
      </c>
      <c r="C166" s="178">
        <v>9.1984522470243153</v>
      </c>
      <c r="D166" s="84">
        <v>1620.2519191022379</v>
      </c>
      <c r="E166" s="86">
        <v>10.305508792497195</v>
      </c>
      <c r="F166" s="139"/>
      <c r="G166" s="117"/>
      <c r="H166" s="172"/>
      <c r="I166" s="171"/>
    </row>
    <row r="167" spans="1:9" x14ac:dyDescent="0.2">
      <c r="A167" s="3" t="s">
        <v>48</v>
      </c>
      <c r="B167" s="84"/>
      <c r="C167" s="94"/>
      <c r="D167" s="84"/>
      <c r="E167" s="94"/>
      <c r="F167" s="139"/>
      <c r="G167" s="15"/>
      <c r="H167" s="172"/>
      <c r="I167" s="171"/>
    </row>
    <row r="168" spans="1:9" x14ac:dyDescent="0.2">
      <c r="A168" s="4" t="s">
        <v>76</v>
      </c>
      <c r="B168" s="84">
        <v>91.969302088709071</v>
      </c>
      <c r="C168" s="86">
        <v>0.56325590630185529</v>
      </c>
      <c r="D168" s="84">
        <v>53.447400425089405</v>
      </c>
      <c r="E168" s="86">
        <v>0.33994877495474302</v>
      </c>
      <c r="F168" s="139"/>
      <c r="G168" s="117"/>
      <c r="H168" s="172"/>
      <c r="I168" s="171"/>
    </row>
    <row r="169" spans="1:9" x14ac:dyDescent="0.2">
      <c r="A169" s="4" t="s">
        <v>49</v>
      </c>
      <c r="B169" s="84">
        <v>12324.910542200838</v>
      </c>
      <c r="C169" s="86">
        <v>75.482563201802236</v>
      </c>
      <c r="D169" s="84">
        <v>12070.29594592021</v>
      </c>
      <c r="E169" s="86">
        <v>76.772346035946839</v>
      </c>
      <c r="F169" s="139"/>
      <c r="G169" s="117"/>
      <c r="H169" s="172"/>
      <c r="I169" s="171"/>
    </row>
    <row r="170" spans="1:9" x14ac:dyDescent="0.2">
      <c r="A170" s="4" t="s">
        <v>87</v>
      </c>
      <c r="B170" s="84">
        <v>3300.3567776344335</v>
      </c>
      <c r="C170" s="86">
        <v>20.212673203857808</v>
      </c>
      <c r="D170" s="84">
        <v>3052.8708779094213</v>
      </c>
      <c r="E170" s="86">
        <v>19.417590131346088</v>
      </c>
      <c r="F170" s="139"/>
      <c r="G170" s="117"/>
      <c r="H170" s="172"/>
      <c r="I170" s="171"/>
    </row>
    <row r="171" spans="1:9" x14ac:dyDescent="0.2">
      <c r="A171" s="3" t="s">
        <v>27</v>
      </c>
      <c r="B171" s="84"/>
      <c r="C171" s="86"/>
      <c r="D171" s="84"/>
      <c r="E171" s="86"/>
      <c r="F171" s="139"/>
      <c r="G171" s="15"/>
      <c r="H171" s="172"/>
      <c r="I171" s="171"/>
    </row>
    <row r="172" spans="1:9" x14ac:dyDescent="0.2">
      <c r="A172" s="4" t="s">
        <v>50</v>
      </c>
      <c r="B172" s="84">
        <v>-141.98665477682508</v>
      </c>
      <c r="C172" s="86">
        <v>-0.86958169848836608</v>
      </c>
      <c r="D172" s="84">
        <v>568.04990039989343</v>
      </c>
      <c r="E172" s="86">
        <v>3.6130450914027685</v>
      </c>
      <c r="F172" s="139"/>
      <c r="G172" s="117"/>
      <c r="H172" s="172"/>
      <c r="I172" s="171"/>
    </row>
    <row r="173" spans="1:9" x14ac:dyDescent="0.2">
      <c r="A173" s="88" t="s">
        <v>28</v>
      </c>
      <c r="B173" s="85">
        <v>2435.1625811706267</v>
      </c>
      <c r="C173" s="87">
        <v>14.913886215278984</v>
      </c>
      <c r="D173" s="85">
        <v>1702.0209350791165</v>
      </c>
      <c r="E173" s="87">
        <v>10.825595393332994</v>
      </c>
      <c r="F173" s="63"/>
      <c r="G173" s="79"/>
      <c r="H173" s="172"/>
      <c r="I173" s="171"/>
    </row>
    <row r="174" spans="1:9" x14ac:dyDescent="0.2">
      <c r="A174" s="4" t="s">
        <v>103</v>
      </c>
      <c r="B174" s="84">
        <v>437.57465154676453</v>
      </c>
      <c r="C174" s="86">
        <v>2.6798779737826206</v>
      </c>
      <c r="D174" s="84">
        <v>2808.1476642371676</v>
      </c>
      <c r="E174" s="86">
        <v>17.861043769330365</v>
      </c>
      <c r="F174" s="139"/>
      <c r="G174" s="117"/>
      <c r="H174" s="172"/>
      <c r="I174" s="171"/>
    </row>
    <row r="175" spans="1:9" x14ac:dyDescent="0.2">
      <c r="A175" s="4" t="s">
        <v>26</v>
      </c>
      <c r="B175" s="84">
        <v>1501.9386166146689</v>
      </c>
      <c r="C175" s="86">
        <v>9.1984583714146666</v>
      </c>
      <c r="D175" s="84">
        <v>1619.5218811022378</v>
      </c>
      <c r="E175" s="86">
        <v>10.300865432449807</v>
      </c>
      <c r="F175" s="139"/>
      <c r="G175" s="117"/>
      <c r="H175" s="172"/>
      <c r="I175" s="171"/>
    </row>
    <row r="176" spans="1:9" x14ac:dyDescent="0.2">
      <c r="A176" s="24" t="s">
        <v>51</v>
      </c>
      <c r="B176" s="84"/>
      <c r="C176" s="86"/>
      <c r="D176" s="84"/>
      <c r="E176" s="86"/>
      <c r="F176" s="139"/>
      <c r="G176" s="15"/>
      <c r="H176" s="172"/>
      <c r="I176" s="171"/>
    </row>
    <row r="177" spans="1:9" x14ac:dyDescent="0.2">
      <c r="A177" s="4" t="s">
        <v>46</v>
      </c>
      <c r="B177" s="84">
        <v>-7.7912342427230357</v>
      </c>
      <c r="C177" s="86">
        <v>-4.7716559818646032E-2</v>
      </c>
      <c r="D177" s="84">
        <v>-1.1642823007699299</v>
      </c>
      <c r="E177" s="86">
        <v>-7.4053431729194374E-3</v>
      </c>
      <c r="F177" s="139"/>
      <c r="G177" s="117"/>
      <c r="H177" s="172"/>
      <c r="I177" s="171"/>
    </row>
    <row r="178" spans="1:9" x14ac:dyDescent="0.2">
      <c r="A178" s="168" t="s">
        <v>104</v>
      </c>
      <c r="B178" s="95">
        <v>1363.0073818600001</v>
      </c>
      <c r="C178" s="96">
        <v>8.3475892578282984</v>
      </c>
      <c r="D178" s="95">
        <v>2889.4814359132761</v>
      </c>
      <c r="E178" s="96">
        <v>18.378362026604531</v>
      </c>
      <c r="F178" s="63"/>
      <c r="G178" s="175"/>
      <c r="H178" s="176"/>
      <c r="I178" s="171"/>
    </row>
    <row r="179" spans="1:9" x14ac:dyDescent="0.2">
      <c r="A179" s="28"/>
      <c r="B179" s="29"/>
      <c r="C179" s="29"/>
      <c r="D179" s="29"/>
      <c r="E179" s="29"/>
      <c r="F179" s="138"/>
      <c r="G179" s="138"/>
      <c r="H179" s="173"/>
    </row>
    <row r="180" spans="1:9" x14ac:dyDescent="0.2">
      <c r="A180" s="28"/>
      <c r="B180" s="29"/>
      <c r="C180" s="29"/>
      <c r="D180" s="29"/>
      <c r="E180" s="29"/>
      <c r="F180" s="138"/>
      <c r="G180" s="138"/>
    </row>
    <row r="181" spans="1:9" x14ac:dyDescent="0.2">
      <c r="A181" s="104" t="s">
        <v>18</v>
      </c>
      <c r="B181" s="212">
        <v>39721</v>
      </c>
      <c r="C181" s="213"/>
      <c r="D181" s="212">
        <v>39355</v>
      </c>
      <c r="E181" s="213"/>
      <c r="F181" s="203"/>
      <c r="G181" s="203"/>
    </row>
    <row r="182" spans="1:9" x14ac:dyDescent="0.2">
      <c r="A182" s="98"/>
      <c r="B182" s="99" t="s">
        <v>56</v>
      </c>
      <c r="C182" s="100" t="s">
        <v>29</v>
      </c>
      <c r="D182" s="81" t="s">
        <v>56</v>
      </c>
      <c r="E182" s="99" t="s">
        <v>29</v>
      </c>
      <c r="F182" s="141"/>
      <c r="G182" s="141"/>
    </row>
    <row r="183" spans="1:9" x14ac:dyDescent="0.2">
      <c r="A183" s="25" t="s">
        <v>30</v>
      </c>
      <c r="B183" s="169">
        <v>2544.3610380093805</v>
      </c>
      <c r="C183" s="89">
        <v>3.1242086527697643</v>
      </c>
      <c r="D183" s="62">
        <v>3386.129456023144</v>
      </c>
      <c r="E183" s="89">
        <v>4.3041933253730207</v>
      </c>
      <c r="F183" s="139"/>
      <c r="G183" s="140"/>
    </row>
    <row r="184" spans="1:9" x14ac:dyDescent="0.2">
      <c r="A184" s="25" t="s">
        <v>110</v>
      </c>
      <c r="B184" s="62">
        <v>13513.4722940517</v>
      </c>
      <c r="C184" s="89">
        <v>16.59312748440426</v>
      </c>
      <c r="D184" s="62">
        <v>10013.147061990283</v>
      </c>
      <c r="E184" s="89">
        <v>12.727960141492735</v>
      </c>
      <c r="F184" s="139"/>
      <c r="G184" s="140"/>
    </row>
    <row r="185" spans="1:9" x14ac:dyDescent="0.2">
      <c r="A185" s="25" t="s">
        <v>105</v>
      </c>
      <c r="B185" s="62">
        <v>11888.289270679174</v>
      </c>
      <c r="C185" s="89">
        <v>14.597573084653126</v>
      </c>
      <c r="D185" s="62">
        <v>16178.535764196364</v>
      </c>
      <c r="E185" s="89">
        <v>20.564938982677436</v>
      </c>
      <c r="F185" s="139"/>
      <c r="G185" s="140"/>
    </row>
    <row r="186" spans="1:9" x14ac:dyDescent="0.2">
      <c r="A186" s="25" t="s">
        <v>106</v>
      </c>
      <c r="B186" s="62">
        <v>22921.711750212304</v>
      </c>
      <c r="C186" s="89">
        <v>28.145459357581796</v>
      </c>
      <c r="D186" s="62">
        <v>20635.657561819793</v>
      </c>
      <c r="E186" s="89">
        <v>26.230497296634063</v>
      </c>
      <c r="F186" s="139"/>
      <c r="G186" s="140"/>
    </row>
    <row r="187" spans="1:9" x14ac:dyDescent="0.2">
      <c r="A187" s="27" t="s">
        <v>31</v>
      </c>
      <c r="B187" s="143">
        <v>858.11765340968054</v>
      </c>
      <c r="C187" s="90">
        <v>1.053678529826287</v>
      </c>
      <c r="D187" s="143">
        <v>1144.8577282393201</v>
      </c>
      <c r="E187" s="90">
        <v>1.4552571177171556</v>
      </c>
      <c r="F187" s="139"/>
      <c r="G187" s="140"/>
    </row>
    <row r="188" spans="1:9" x14ac:dyDescent="0.2">
      <c r="A188" s="25" t="s">
        <v>32</v>
      </c>
      <c r="B188" s="144">
        <v>17047.12707796324</v>
      </c>
      <c r="C188" s="91">
        <v>20.932085158600888</v>
      </c>
      <c r="D188" s="144">
        <v>16639.586356506119</v>
      </c>
      <c r="E188" s="91">
        <v>21.150991851550792</v>
      </c>
      <c r="F188" s="139"/>
      <c r="G188" s="140"/>
    </row>
    <row r="189" spans="1:9" x14ac:dyDescent="0.2">
      <c r="A189" s="27" t="s">
        <v>33</v>
      </c>
      <c r="B189" s="143">
        <v>43760.558559513905</v>
      </c>
      <c r="C189" s="90">
        <v>53.733378895250667</v>
      </c>
      <c r="D189" s="143">
        <v>41758.817381497771</v>
      </c>
      <c r="E189" s="90">
        <v>53.080670831766668</v>
      </c>
      <c r="F189" s="139"/>
      <c r="G189" s="140"/>
    </row>
    <row r="190" spans="1:9" x14ac:dyDescent="0.2">
      <c r="A190" s="170" t="s">
        <v>34</v>
      </c>
      <c r="B190" s="145">
        <v>81440.176402868601</v>
      </c>
      <c r="C190" s="92"/>
      <c r="D190" s="145">
        <v>78670.47783523261</v>
      </c>
      <c r="E190" s="92"/>
      <c r="F190" s="63"/>
      <c r="G190" s="140"/>
    </row>
    <row r="191" spans="1:9" x14ac:dyDescent="0.2">
      <c r="A191" s="28"/>
      <c r="B191" s="29"/>
      <c r="C191" s="29"/>
      <c r="D191" s="29"/>
      <c r="E191" s="29"/>
      <c r="F191" s="138"/>
      <c r="G191" s="138"/>
    </row>
    <row r="192" spans="1:9" x14ac:dyDescent="0.2">
      <c r="A192" s="28"/>
      <c r="B192" s="29"/>
      <c r="C192" s="29"/>
      <c r="D192" s="29"/>
      <c r="E192" s="29"/>
      <c r="F192" s="138"/>
      <c r="G192" s="138"/>
    </row>
    <row r="193" spans="1:7" x14ac:dyDescent="0.2">
      <c r="A193" s="29"/>
      <c r="B193" s="29"/>
      <c r="C193" s="29"/>
      <c r="D193" s="29"/>
      <c r="E193" s="29"/>
      <c r="F193" s="29"/>
      <c r="G193" s="29"/>
    </row>
    <row r="195" spans="1:7" ht="15.75" x14ac:dyDescent="0.25">
      <c r="A195" s="1"/>
      <c r="B195" s="29"/>
      <c r="C195" s="29"/>
      <c r="D195" s="78"/>
      <c r="E195" s="29"/>
      <c r="F195" s="29"/>
      <c r="G195" s="29"/>
    </row>
    <row r="196" spans="1:7" x14ac:dyDescent="0.2">
      <c r="A196" s="28"/>
      <c r="B196" s="29"/>
      <c r="C196" s="29"/>
      <c r="D196" s="29"/>
      <c r="E196" s="29"/>
      <c r="F196" s="29"/>
      <c r="G196" s="29"/>
    </row>
    <row r="197" spans="1:7" x14ac:dyDescent="0.2">
      <c r="A197" s="79"/>
      <c r="B197" s="63"/>
      <c r="C197" s="80"/>
      <c r="D197" s="63"/>
      <c r="E197" s="80"/>
      <c r="F197" s="63"/>
      <c r="G197" s="80"/>
    </row>
    <row r="198" spans="1:7" x14ac:dyDescent="0.2">
      <c r="A198" s="28"/>
      <c r="B198" s="63"/>
      <c r="C198" s="82"/>
      <c r="D198" s="63"/>
      <c r="E198" s="82"/>
      <c r="F198" s="29"/>
      <c r="G198" s="29"/>
    </row>
    <row r="199" spans="1:7" x14ac:dyDescent="0.2">
      <c r="A199" s="28"/>
      <c r="B199" s="63"/>
      <c r="C199" s="82"/>
      <c r="D199" s="63"/>
      <c r="E199" s="82"/>
      <c r="F199" s="29"/>
      <c r="G199" s="29"/>
    </row>
    <row r="231" spans="1:5" x14ac:dyDescent="0.2">
      <c r="A231" s="28"/>
      <c r="B231" s="54"/>
      <c r="C231" s="55"/>
      <c r="D231" s="54"/>
      <c r="E231" s="55"/>
    </row>
    <row r="232" spans="1:5" x14ac:dyDescent="0.2">
      <c r="A232" s="53"/>
      <c r="B232" s="54"/>
      <c r="C232" s="55"/>
      <c r="D232" s="54"/>
      <c r="E232" s="55"/>
    </row>
  </sheetData>
  <mergeCells count="17">
    <mergeCell ref="D46:E46"/>
    <mergeCell ref="B8:C8"/>
    <mergeCell ref="D8:E8"/>
    <mergeCell ref="B119:C119"/>
    <mergeCell ref="B181:C181"/>
    <mergeCell ref="D181:E181"/>
    <mergeCell ref="F46:G46"/>
    <mergeCell ref="B80:C80"/>
    <mergeCell ref="D80:E80"/>
    <mergeCell ref="F80:G80"/>
    <mergeCell ref="B46:C46"/>
    <mergeCell ref="F181:G181"/>
    <mergeCell ref="B163:C163"/>
    <mergeCell ref="D163:E163"/>
    <mergeCell ref="D119:E119"/>
    <mergeCell ref="B140:C140"/>
    <mergeCell ref="D140:E140"/>
  </mergeCells>
  <phoneticPr fontId="13" type="noConversion"/>
  <pageMargins left="0.59055118110236227" right="0.39370078740157483" top="0.39370078740157483" bottom="0.39370078740157483" header="0.51181102362204722" footer="0.51181102362204722"/>
  <pageSetup paperSize="9" scale="65" orientation="portrait" horizontalDpi="1200" verticalDpi="1200" r:id="rId1"/>
  <headerFooter alignWithMargins="0">
    <oddHeader>&amp;CKredittilsynet</oddHeader>
  </headerFooter>
  <rowBreaks count="2" manualBreakCount="2">
    <brk id="42" max="6" man="1"/>
    <brk id="114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Navngitte områder</vt:lpstr>
      </vt:variant>
      <vt:variant>
        <vt:i4>1</vt:i4>
      </vt:variant>
    </vt:vector>
  </HeadingPairs>
  <TitlesOfParts>
    <vt:vector size="2" baseType="lpstr">
      <vt:lpstr>Ark1</vt:lpstr>
      <vt:lpstr>Ark1!Utskriftsområde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 Viugrein</dc:creator>
  <cp:lastModifiedBy>Eirik Bonesmo Grimsmo</cp:lastModifiedBy>
  <cp:lastPrinted>2008-12-09T12:26:58Z</cp:lastPrinted>
  <dcterms:created xsi:type="dcterms:W3CDTF">1998-05-11T08:40:26Z</dcterms:created>
  <dcterms:modified xsi:type="dcterms:W3CDTF">2016-12-19T13:39:54Z</dcterms:modified>
</cp:coreProperties>
</file>