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8D052CDD-AACF-4418-9093-275C298D6385}" xr6:coauthVersionLast="47" xr6:coauthVersionMax="47" xr10:uidLastSave="{00000000-0000-0000-0000-000000000000}"/>
  <bookViews>
    <workbookView xWindow="28680" yWindow="-120" windowWidth="29040" windowHeight="15720" xr2:uid="{0FC688B0-9281-433D-80BF-259CE16258B4}"/>
  </bookViews>
  <sheets>
    <sheet name="2.1" sheetId="1" r:id="rId1"/>
    <sheet name="2.2" sheetId="7" r:id="rId2"/>
    <sheet name="2.3" sheetId="5" r:id="rId3"/>
    <sheet name="2.4" sheetId="2" r:id="rId4"/>
    <sheet name="Tabell 2.1" sheetId="4" r:id="rId5"/>
    <sheet name="2.5" sheetId="51" r:id="rId6"/>
    <sheet name="2.6" sheetId="3" r:id="rId7"/>
    <sheet name="2.7" sheetId="10" r:id="rId8"/>
    <sheet name="2.8" sheetId="30" r:id="rId9"/>
    <sheet name="2.9" sheetId="29" r:id="rId10"/>
    <sheet name="3.1" sheetId="31" r:id="rId11"/>
    <sheet name="3.2" sheetId="32" r:id="rId12"/>
    <sheet name="3.3" sheetId="33" r:id="rId13"/>
    <sheet name="Tabell 3.1" sheetId="34" r:id="rId14"/>
    <sheet name="3.4" sheetId="36" r:id="rId15"/>
    <sheet name="3.5" sheetId="37" r:id="rId16"/>
    <sheet name="3.6" sheetId="40" r:id="rId17"/>
    <sheet name="3.7" sheetId="41" r:id="rId18"/>
    <sheet name="Tabell 3.2" sheetId="38" r:id="rId19"/>
    <sheet name="3.8" sheetId="42" r:id="rId20"/>
    <sheet name="3.9" sheetId="43" r:id="rId21"/>
    <sheet name="3.10" sheetId="44" r:id="rId22"/>
  </sheets>
  <definedNames>
    <definedName name="_xlnm._FilterDatabase" localSheetId="6" hidden="1">'2.6'!$B$6:$D$15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8" l="1"/>
  <c r="E16" i="38"/>
  <c r="E14" i="38"/>
  <c r="E13" i="38"/>
  <c r="E8" i="38"/>
  <c r="E9" i="38"/>
  <c r="E10" i="38"/>
  <c r="E11" i="38"/>
  <c r="E7" i="38"/>
  <c r="H6" i="42"/>
  <c r="H7" i="42"/>
  <c r="H5" i="42"/>
  <c r="G6" i="42"/>
  <c r="G7" i="42"/>
  <c r="G5" i="42"/>
  <c r="I15" i="10"/>
  <c r="I12" i="10"/>
  <c r="I12" i="30" l="1"/>
  <c r="I16" i="30"/>
  <c r="I10" i="30"/>
  <c r="I14" i="30"/>
  <c r="I15" i="30"/>
  <c r="I11" i="30"/>
  <c r="I8" i="30"/>
  <c r="I9" i="30"/>
  <c r="I13" i="30"/>
  <c r="I11" i="10"/>
  <c r="I14" i="10"/>
  <c r="I10" i="10"/>
  <c r="I9" i="10"/>
  <c r="I13" i="10"/>
  <c r="I8" i="10"/>
  <c r="I7" i="10"/>
  <c r="J12" i="3"/>
  <c r="J14" i="3"/>
  <c r="J15" i="3"/>
  <c r="J8" i="3"/>
  <c r="J9" i="3"/>
  <c r="J13" i="3"/>
  <c r="J7" i="3"/>
  <c r="J10" i="3"/>
  <c r="J11" i="3"/>
</calcChain>
</file>

<file path=xl/sharedStrings.xml><?xml version="1.0" encoding="utf-8"?>
<sst xmlns="http://schemas.openxmlformats.org/spreadsheetml/2006/main" count="276" uniqueCount="114">
  <si>
    <t>Tittel</t>
  </si>
  <si>
    <t>Antall verdipapirforetak med konsesjon ved utgangen av perioden</t>
  </si>
  <si>
    <t>Kilde:</t>
  </si>
  <si>
    <t>Finanstilsynet</t>
  </si>
  <si>
    <t>Data</t>
  </si>
  <si>
    <t>Norske frittstående verdipapirforetak</t>
  </si>
  <si>
    <t>Verdipapirforetak som er integrert i norske banker</t>
  </si>
  <si>
    <t>Filialer av utenlandske verdipapirforetak og banker som yter investeringstjenester</t>
  </si>
  <si>
    <t>Totalt</t>
  </si>
  <si>
    <t>Figur</t>
  </si>
  <si>
    <t xml:space="preserve">Driftsmargin </t>
  </si>
  <si>
    <t>Egenkapitalavkastning</t>
  </si>
  <si>
    <t>Endring i %</t>
  </si>
  <si>
    <t>Sum driftsinntekter</t>
  </si>
  <si>
    <t>hvorav inntekter fra investerings- og tilleggstjenester</t>
  </si>
  <si>
    <t>Sum driftskostnader</t>
  </si>
  <si>
    <t>Driftsresultat</t>
  </si>
  <si>
    <t>Netto finansinntekter/-kostnader</t>
  </si>
  <si>
    <t>Resultat før skattekostnad</t>
  </si>
  <si>
    <t>Skattekostnad</t>
  </si>
  <si>
    <t>Resultat etter skatt</t>
  </si>
  <si>
    <t>Tittel:</t>
  </si>
  <si>
    <t>Som andel av sum driftsinntekter</t>
  </si>
  <si>
    <t>Kilde</t>
  </si>
  <si>
    <t>Aksjer</t>
  </si>
  <si>
    <t>Obligasjoner</t>
  </si>
  <si>
    <t>Derivater og sammensatte produkter</t>
  </si>
  <si>
    <t>Verdipapirfond</t>
  </si>
  <si>
    <t>AIF-andeler</t>
  </si>
  <si>
    <t>Andre finansielle instrumenter</t>
  </si>
  <si>
    <t>Bankinnskudd</t>
  </si>
  <si>
    <t>Sum forvaltet kapital (h-akse)</t>
  </si>
  <si>
    <t>Antall fondsforvaltere med konsesjon ved utgangen av perioden</t>
  </si>
  <si>
    <t>Forvaltningsselskap (inkl. filialer)</t>
  </si>
  <si>
    <t>Forvaltningsselskap og AIF-forvalter (inkl. filialer)</t>
  </si>
  <si>
    <t>AIF-forvalter</t>
  </si>
  <si>
    <t>Driftsmargin</t>
  </si>
  <si>
    <t xml:space="preserve">   hvorav inntekter fra forvaltningsgodtgjørelse</t>
  </si>
  <si>
    <t xml:space="preserve">   hvorav lønns- og sosiale kostnader</t>
  </si>
  <si>
    <t>Forvaltningsgodtgjørelse</t>
  </si>
  <si>
    <t>Inntekter fra individuell porteføljeforvaltning</t>
  </si>
  <si>
    <t>Øvrige inntekter</t>
  </si>
  <si>
    <t>Aksjefond</t>
  </si>
  <si>
    <t>Kombinasjonsfond</t>
  </si>
  <si>
    <t>Obligasjonsfond</t>
  </si>
  <si>
    <t>Pengemarkedsfond</t>
  </si>
  <si>
    <t>Andre verdipapirfond</t>
  </si>
  <si>
    <t>AIF</t>
  </si>
  <si>
    <t xml:space="preserve">Egenkapitalavkastning </t>
  </si>
  <si>
    <t>Sum forvaltningskapital (h-akse)</t>
  </si>
  <si>
    <t>Unoterte aksjer</t>
  </si>
  <si>
    <t>Kapital til individuell porteføljeforvaltning hos fondsforvaltere</t>
  </si>
  <si>
    <t>Endring</t>
  </si>
  <si>
    <t>.</t>
  </si>
  <si>
    <t>driftsinntekter totalt</t>
  </si>
  <si>
    <t>forval</t>
  </si>
  <si>
    <t>Individuell</t>
  </si>
  <si>
    <t>Øvrig</t>
  </si>
  <si>
    <t>Nye foretak med konsesjon i perioden, h.akse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</si>
  <si>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</si>
  <si>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</si>
  <si>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</si>
  <si>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</si>
  <si>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</si>
  <si>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</si>
  <si>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</si>
  <si>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</si>
  <si>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Inntekter fra corporate finance</t>
  </si>
  <si>
    <t>Driftsinntekter / eiendeler</t>
  </si>
  <si>
    <t>Driftskostnader / eiendeler</t>
  </si>
  <si>
    <t>Resultat før skatt / eiendeler</t>
  </si>
  <si>
    <t>Forvaltningsgodtgjørelse i norske forvaltningsselskap fordelt på fondstype</t>
  </si>
  <si>
    <t>Forvaltningskapital i norske verdipapirfond</t>
  </si>
  <si>
    <t>Norske banker som yter investeringstjenester</t>
  </si>
  <si>
    <t>H1 2022</t>
  </si>
  <si>
    <t>hvorav lønns- og sosiale kostnader</t>
  </si>
  <si>
    <t>Prosentvis endring i inntekter innenfor kategori</t>
  </si>
  <si>
    <t>Corporate 
finance</t>
  </si>
  <si>
    <t>Ytelse av 
tilknyttede 
tjenester</t>
  </si>
  <si>
    <t>Individuell 
portefølje-
forvaltning</t>
  </si>
  <si>
    <t>Investerings-
rådgivning</t>
  </si>
  <si>
    <t>Andre drifts-
inntekter</t>
  </si>
  <si>
    <t>Ordre-
formidling</t>
  </si>
  <si>
    <t>Netto-
inntekter fra egen-
handel</t>
  </si>
  <si>
    <t>Andre inntekter 
fra inv.- og tilleggs-
tjenester</t>
  </si>
  <si>
    <t>Utførelse
 av ordre</t>
  </si>
  <si>
    <t>Netto-
inntekter 
fra egen-
handel</t>
  </si>
  <si>
    <t>Andre 
inntekter 
fra inv.- og tilleggs-
tjenester</t>
  </si>
  <si>
    <t>Andre 
drifts-
inntekter</t>
  </si>
  <si>
    <t>H2 2022</t>
  </si>
  <si>
    <t>Samlede driftsinntekter</t>
  </si>
  <si>
    <t>Utførelse 
av 
ordre</t>
  </si>
  <si>
    <t>Nettoinntekter 
fra 
egenhandel</t>
  </si>
  <si>
    <t>Ytelse 
av 
tilknyttede 
tjenester</t>
  </si>
  <si>
    <t>Inntekter og kostnader i norske verdipapirforetak (annualisert)</t>
  </si>
  <si>
    <t>Resultat i norske verdipapirforetak (annualisert)</t>
  </si>
  <si>
    <t>Samlet resultat norske frittstående verdipapirforetak. Mill. kr.</t>
  </si>
  <si>
    <t>Nominelle driftsinntekter. Norske frittstående verdipapirforetak</t>
  </si>
  <si>
    <t>Samlede inntekter fordelt på type investeringstjeneste, norske frittstående verdipapirforetak</t>
  </si>
  <si>
    <t>Samlede inntekter fordelt på type investeringstjeneste, norske banker</t>
  </si>
  <si>
    <t>Samlede inntekter fordelt på type investeringstjeneste, filialer av utenlandske banker og verdipapirforetak</t>
  </si>
  <si>
    <t>Kapital til individuell porteføljeforvaltning hos verdipapirforetak (inkl. banker og filialer)</t>
  </si>
  <si>
    <t>Inntekter og kostnader i norske forvaltningsselskap (annualisert)</t>
  </si>
  <si>
    <t>Resultat i norske forvaltningsselskap (annualisert)</t>
  </si>
  <si>
    <t>Samlet resultat i norske forvaltningsselskap. Mill. kr.</t>
  </si>
  <si>
    <t>Samlede inntekter fordelt på type tjeneste, forvaltningsselskap</t>
  </si>
  <si>
    <t>Inntekter og kostnader. Norske AIF-forvaltere (annualisert)</t>
  </si>
  <si>
    <t>Resultat. Norske AIF-forvaltere (annualisert)</t>
  </si>
  <si>
    <t xml:space="preserve">Samlet resultat for AIF-forvaltere med konsesjon. Mill. kr. </t>
  </si>
  <si>
    <t>Samlede inntekter fordelt på type tjeneste, AIF-forvaltere</t>
  </si>
  <si>
    <t>Utførelse av ordre</t>
  </si>
  <si>
    <t>Ordreformidling</t>
  </si>
  <si>
    <t>Corporate finance</t>
  </si>
  <si>
    <t>Andeler av samlede driftsinntekter fra verdipapirforetakvirksomhet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</si>
</sst>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9"/>
      <color theme="1"/>
      <name val="Open Sans SemiBold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b/>
      <sz val="8"/>
      <name val="Arial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color theme="1"/>
      <name val="Open Sans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Open Sans"/>
      <family val="2"/>
    </font>
    <font>
      <b/>
      <sz val="14"/>
      <color theme="1"/>
      <name val="Open Sans"/>
      <family val="2"/>
    </font>
    <font>
      <sz val="14"/>
      <color theme="1"/>
      <name val="Open Sans SemiBold"/>
      <family val="2"/>
    </font>
    <font>
      <sz val="8"/>
      <name val="Calibri"/>
      <family val="2"/>
      <scheme val="minor"/>
    </font>
    <font>
      <b/>
      <sz val="10"/>
      <color theme="0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theme="1"/>
      <name val="Open Sans"/>
      <family val="2"/>
    </font>
    <font>
      <sz val="10"/>
      <name val="Arial"/>
      <family val="2"/>
    </font>
    <font>
      <sz val="10"/>
      <color theme="0"/>
      <name val="Open Sans"/>
      <family val="2"/>
    </font>
    <font>
      <sz val="11"/>
      <color theme="0"/>
      <name val="Open Sans"/>
      <family val="2"/>
    </font>
    <font>
      <sz val="12"/>
      <color theme="0"/>
      <name val="Open Sans"/>
      <family val="2"/>
    </font>
    <font>
      <b/>
      <sz val="8"/>
      <name val="Open Sans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43" fontId="36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0" fontId="12" fillId="2" borderId="0" xfId="2" applyFont="1" applyFill="1"/>
    <xf numFmtId="0" fontId="12" fillId="2" borderId="0" xfId="2" applyFont="1" applyFill="1" applyAlignment="1">
      <alignment horizontal="left" indent="1"/>
    </xf>
    <xf numFmtId="0" fontId="10" fillId="2" borderId="0" xfId="2" applyFont="1" applyFill="1"/>
    <xf numFmtId="0" fontId="12" fillId="2" borderId="0" xfId="2" applyFont="1" applyFill="1" applyAlignment="1">
      <alignment wrapText="1"/>
    </xf>
    <xf numFmtId="0" fontId="9" fillId="0" borderId="1" xfId="0" applyFont="1" applyBorder="1" applyAlignment="1">
      <alignment wrapText="1"/>
    </xf>
    <xf numFmtId="0" fontId="10" fillId="0" borderId="2" xfId="0" applyFont="1" applyBorder="1"/>
    <xf numFmtId="0" fontId="10" fillId="2" borderId="0" xfId="0" applyFont="1" applyFill="1"/>
    <xf numFmtId="0" fontId="13" fillId="2" borderId="0" xfId="2" applyFont="1" applyFill="1"/>
    <xf numFmtId="0" fontId="13" fillId="2" borderId="2" xfId="2" applyFont="1" applyFill="1" applyBorder="1"/>
    <xf numFmtId="0" fontId="10" fillId="2" borderId="3" xfId="0" applyFont="1" applyFill="1" applyBorder="1"/>
    <xf numFmtId="0" fontId="12" fillId="0" borderId="0" xfId="0" applyFont="1"/>
    <xf numFmtId="0" fontId="17" fillId="2" borderId="0" xfId="0" applyFont="1" applyFill="1"/>
    <xf numFmtId="0" fontId="18" fillId="2" borderId="0" xfId="0" applyFont="1" applyFill="1"/>
    <xf numFmtId="164" fontId="12" fillId="0" borderId="0" xfId="1" applyNumberFormat="1" applyFont="1"/>
    <xf numFmtId="164" fontId="12" fillId="0" borderId="1" xfId="1" applyNumberFormat="1" applyFont="1" applyBorder="1"/>
    <xf numFmtId="0" fontId="17" fillId="2" borderId="1" xfId="0" applyFont="1" applyFill="1" applyBorder="1"/>
    <xf numFmtId="0" fontId="19" fillId="0" borderId="0" xfId="0" applyFont="1"/>
    <xf numFmtId="0" fontId="20" fillId="0" borderId="0" xfId="0" applyFont="1"/>
    <xf numFmtId="0" fontId="17" fillId="0" borderId="0" xfId="0" applyFont="1"/>
    <xf numFmtId="164" fontId="12" fillId="0" borderId="0" xfId="1" applyNumberFormat="1" applyFont="1" applyFill="1"/>
    <xf numFmtId="0" fontId="17" fillId="0" borderId="1" xfId="0" applyFont="1" applyBorder="1"/>
    <xf numFmtId="1" fontId="17" fillId="0" borderId="1" xfId="0" applyNumberFormat="1" applyFont="1" applyBorder="1" applyAlignment="1">
      <alignment horizontal="right"/>
    </xf>
    <xf numFmtId="1" fontId="12" fillId="0" borderId="0" xfId="0" applyNumberFormat="1" applyFont="1"/>
    <xf numFmtId="0" fontId="16" fillId="0" borderId="1" xfId="0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0" xfId="0" applyFont="1"/>
    <xf numFmtId="0" fontId="13" fillId="2" borderId="3" xfId="2" applyFont="1" applyFill="1" applyBorder="1" applyAlignment="1">
      <alignment horizontal="center"/>
    </xf>
    <xf numFmtId="0" fontId="12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3" fillId="2" borderId="2" xfId="2" applyFont="1" applyFill="1" applyBorder="1" applyAlignment="1">
      <alignment horizontal="left"/>
    </xf>
    <xf numFmtId="0" fontId="15" fillId="0" borderId="0" xfId="0" applyFont="1"/>
    <xf numFmtId="43" fontId="10" fillId="0" borderId="0" xfId="0" applyNumberFormat="1" applyFont="1"/>
    <xf numFmtId="0" fontId="6" fillId="0" borderId="0" xfId="0" applyFont="1"/>
    <xf numFmtId="0" fontId="6" fillId="0" borderId="1" xfId="0" applyFont="1" applyBorder="1"/>
    <xf numFmtId="164" fontId="0" fillId="0" borderId="0" xfId="1" applyNumberFormat="1" applyFont="1"/>
    <xf numFmtId="3" fontId="6" fillId="2" borderId="0" xfId="3" applyNumberFormat="1" applyFont="1" applyFill="1" applyAlignment="1">
      <alignment horizontal="center"/>
    </xf>
    <xf numFmtId="3" fontId="14" fillId="2" borderId="0" xfId="3" applyNumberFormat="1" applyFont="1" applyFill="1" applyAlignment="1">
      <alignment horizontal="center"/>
    </xf>
    <xf numFmtId="3" fontId="13" fillId="2" borderId="2" xfId="3" applyNumberFormat="1" applyFont="1" applyFill="1" applyBorder="1" applyAlignment="1">
      <alignment horizontal="center"/>
    </xf>
    <xf numFmtId="164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10" fillId="0" borderId="0" xfId="1" applyNumberFormat="1" applyFont="1"/>
    <xf numFmtId="164" fontId="6" fillId="2" borderId="0" xfId="1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164" fontId="14" fillId="2" borderId="0" xfId="1" applyNumberFormat="1" applyFont="1" applyFill="1" applyAlignment="1">
      <alignment horizontal="center"/>
    </xf>
    <xf numFmtId="164" fontId="13" fillId="2" borderId="2" xfId="1" applyNumberFormat="1" applyFont="1" applyFill="1" applyBorder="1" applyAlignment="1">
      <alignment horizontal="center"/>
    </xf>
    <xf numFmtId="164" fontId="10" fillId="0" borderId="0" xfId="3" applyNumberFormat="1" applyFont="1"/>
    <xf numFmtId="0" fontId="27" fillId="0" borderId="0" xfId="0" applyFont="1"/>
    <xf numFmtId="9" fontId="10" fillId="0" borderId="0" xfId="3" applyFont="1"/>
    <xf numFmtId="164" fontId="29" fillId="2" borderId="0" xfId="1" applyNumberFormat="1" applyFont="1" applyFill="1" applyAlignment="1">
      <alignment horizontal="center"/>
    </xf>
    <xf numFmtId="164" fontId="28" fillId="2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29" fillId="2" borderId="0" xfId="1" applyNumberFormat="1" applyFont="1" applyFill="1" applyAlignment="1">
      <alignment horizontal="center" wrapText="1"/>
    </xf>
    <xf numFmtId="164" fontId="12" fillId="2" borderId="0" xfId="1" applyNumberFormat="1" applyFont="1" applyFill="1" applyAlignment="1">
      <alignment horizontal="center"/>
    </xf>
    <xf numFmtId="164" fontId="28" fillId="2" borderId="2" xfId="1" applyNumberFormat="1" applyFont="1" applyFill="1" applyBorder="1" applyAlignment="1">
      <alignment horizontal="center"/>
    </xf>
    <xf numFmtId="0" fontId="28" fillId="2" borderId="1" xfId="2" applyFont="1" applyFill="1" applyBorder="1" applyAlignment="1">
      <alignment wrapText="1"/>
    </xf>
    <xf numFmtId="1" fontId="30" fillId="2" borderId="0" xfId="1" applyNumberFormat="1" applyFont="1" applyFill="1" applyAlignment="1">
      <alignment horizontal="center"/>
    </xf>
    <xf numFmtId="1" fontId="30" fillId="2" borderId="2" xfId="1" applyNumberFormat="1" applyFont="1" applyFill="1" applyBorder="1" applyAlignment="1">
      <alignment horizontal="center"/>
    </xf>
    <xf numFmtId="0" fontId="13" fillId="2" borderId="1" xfId="2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0" xfId="0" applyNumberFormat="1" applyFont="1"/>
    <xf numFmtId="1" fontId="8" fillId="0" borderId="0" xfId="0" applyNumberFormat="1" applyFont="1"/>
    <xf numFmtId="164" fontId="8" fillId="0" borderId="0" xfId="1" applyNumberFormat="1" applyFont="1"/>
    <xf numFmtId="164" fontId="5" fillId="0" borderId="0" xfId="1" applyNumberFormat="1" applyFont="1"/>
    <xf numFmtId="0" fontId="32" fillId="0" borderId="0" xfId="0" applyFont="1"/>
    <xf numFmtId="164" fontId="32" fillId="0" borderId="0" xfId="1" applyNumberFormat="1" applyFont="1"/>
    <xf numFmtId="164" fontId="32" fillId="0" borderId="0" xfId="0" applyNumberFormat="1" applyFont="1"/>
    <xf numFmtId="164" fontId="33" fillId="0" borderId="0" xfId="1" applyNumberFormat="1" applyFont="1"/>
    <xf numFmtId="0" fontId="34" fillId="0" borderId="0" xfId="0" applyFont="1"/>
    <xf numFmtId="0" fontId="14" fillId="0" borderId="0" xfId="0" applyFont="1" applyAlignment="1">
      <alignment wrapText="1"/>
    </xf>
    <xf numFmtId="0" fontId="5" fillId="0" borderId="1" xfId="0" applyFont="1" applyBorder="1"/>
    <xf numFmtId="0" fontId="35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5" fillId="0" borderId="0" xfId="0" applyNumberFormat="1" applyFont="1"/>
    <xf numFmtId="0" fontId="4" fillId="0" borderId="0" xfId="0" applyFont="1"/>
    <xf numFmtId="164" fontId="4" fillId="0" borderId="0" xfId="1" applyNumberFormat="1" applyFont="1" applyFill="1"/>
    <xf numFmtId="1" fontId="4" fillId="0" borderId="0" xfId="0" applyNumberFormat="1" applyFont="1"/>
    <xf numFmtId="0" fontId="3" fillId="0" borderId="0" xfId="0" applyFont="1"/>
    <xf numFmtId="0" fontId="2" fillId="0" borderId="0" xfId="0" applyFont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64" fontId="1" fillId="2" borderId="0" xfId="1" applyNumberFormat="1" applyFont="1" applyFill="1" applyAlignment="1">
      <alignment horizontal="center"/>
    </xf>
    <xf numFmtId="164" fontId="12" fillId="0" borderId="0" xfId="5" applyNumberFormat="1" applyFont="1" applyFill="1"/>
    <xf numFmtId="164" fontId="12" fillId="0" borderId="0" xfId="5" applyNumberFormat="1" applyFont="1"/>
    <xf numFmtId="164" fontId="12" fillId="0" borderId="1" xfId="5" applyNumberFormat="1" applyFont="1" applyFill="1" applyBorder="1"/>
  </cellXfs>
  <cellStyles count="6">
    <cellStyle name="Komma" xfId="1" builtinId="3"/>
    <cellStyle name="Komma 2" xfId="5" xr:uid="{A9203D19-E7DB-4A61-8AA6-B7008B847E03}"/>
    <cellStyle name="Normal" xfId="0" builtinId="0"/>
    <cellStyle name="Normal 2" xfId="4" xr:uid="{E8142526-E9A8-48C8-86F5-C2D9A227BDE6}"/>
    <cellStyle name="Normal 3" xfId="2" xr:uid="{1512C38E-83A9-4B1A-8257-28BD9BF3ACBF}"/>
    <cellStyle name="Prosent" xfId="3" builtinId="5"/>
  </cellStyles>
  <dxfs count="0"/>
  <tableStyles count="0" defaultTableStyle="TableStyleMedium2" defaultPivotStyle="PivotStyleLight16"/>
  <colors>
    <mruColors>
      <color rgb="FF002A85"/>
      <color rgb="FF52A9FF"/>
      <color rgb="FF244948"/>
      <color rgb="FF71C277"/>
      <color rgb="FFF75C45"/>
      <color rgb="FF00CC00"/>
      <color rgb="FFFF0000"/>
      <color rgb="FFE39200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438214530192E-2"/>
          <c:y val="4.3658755484643E-2"/>
          <c:w val="0.86066071428571433"/>
          <c:h val="0.59588587289277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'2.1'!$D$5:$I$5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'2.1'!$D$6:$I$6</c:f>
              <c:numCache>
                <c:formatCode>General</c:formatCode>
                <c:ptCount val="6"/>
                <c:pt idx="0">
                  <c:v>85</c:v>
                </c:pt>
                <c:pt idx="1">
                  <c:v>78</c:v>
                </c:pt>
                <c:pt idx="2">
                  <c:v>85</c:v>
                </c:pt>
                <c:pt idx="3">
                  <c:v>80</c:v>
                </c:pt>
                <c:pt idx="4">
                  <c:v>80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F-4117-8FA7-0BA673C26D34}"/>
            </c:ext>
          </c:extLst>
        </c:ser>
        <c:ser>
          <c:idx val="1"/>
          <c:order val="1"/>
          <c:tx>
            <c:strRef>
              <c:f>'2.1'!$B$7</c:f>
              <c:strCache>
                <c:ptCount val="1"/>
                <c:pt idx="0">
                  <c:v>Verdipapirforetak som er integrert i norske banker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'2.1'!$D$5:$I$5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'2.1'!$D$7:$I$7</c:f>
              <c:numCache>
                <c:formatCode>General</c:formatCode>
                <c:ptCount val="6"/>
                <c:pt idx="0">
                  <c:v>23</c:v>
                </c:pt>
                <c:pt idx="1">
                  <c:v>21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F-4117-8FA7-0BA673C26D34}"/>
            </c:ext>
          </c:extLst>
        </c:ser>
        <c:ser>
          <c:idx val="2"/>
          <c:order val="2"/>
          <c:tx>
            <c:strRef>
              <c:f>'2.1'!$B$8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04230577166198E-17"/>
                  <c:y val="-8.3285467578245134E-2"/>
                </c:manualLayout>
              </c:layout>
              <c:tx>
                <c:rich>
                  <a:bodyPr/>
                  <a:lstStyle/>
                  <a:p>
                    <a:fld id="{37624791-CF90-4413-BB0B-40A865F54A8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6CE-4781-BC8D-9ED267AA5986}"/>
                </c:ext>
              </c:extLst>
            </c:dLbl>
            <c:dLbl>
              <c:idx val="1"/>
              <c:layout>
                <c:manualLayout>
                  <c:x val="0"/>
                  <c:y val="-8.3496486953230351E-2"/>
                </c:manualLayout>
              </c:layout>
              <c:tx>
                <c:rich>
                  <a:bodyPr/>
                  <a:lstStyle/>
                  <a:p>
                    <a:fld id="{AD7AC01A-F023-4A4B-89B2-2671DE7866E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6CE-4781-BC8D-9ED267AA5986}"/>
                </c:ext>
              </c:extLst>
            </c:dLbl>
            <c:dLbl>
              <c:idx val="2"/>
              <c:layout>
                <c:manualLayout>
                  <c:x val="-2.5967254678450759E-3"/>
                  <c:y val="-7.1690062508820152E-2"/>
                </c:manualLayout>
              </c:layout>
              <c:tx>
                <c:rich>
                  <a:bodyPr/>
                  <a:lstStyle/>
                  <a:p>
                    <a:fld id="{A81E2DF5-BC05-482A-9603-3A399E3FD62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6CE-4781-BC8D-9ED267AA5986}"/>
                </c:ext>
              </c:extLst>
            </c:dLbl>
            <c:dLbl>
              <c:idx val="3"/>
              <c:layout>
                <c:manualLayout>
                  <c:x val="1.2606593644867413E-3"/>
                  <c:y val="-6.9617931162073141E-2"/>
                </c:manualLayout>
              </c:layout>
              <c:tx>
                <c:rich>
                  <a:bodyPr/>
                  <a:lstStyle/>
                  <a:p>
                    <a:fld id="{BEECAF94-1565-47BC-BF6A-C846B37D7E8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6CE-4781-BC8D-9ED267AA5986}"/>
                </c:ext>
              </c:extLst>
            </c:dLbl>
            <c:dLbl>
              <c:idx val="4"/>
              <c:layout>
                <c:manualLayout>
                  <c:x val="-4.3027073176517602E-3"/>
                  <c:y val="-6.9690836086212835E-2"/>
                </c:manualLayout>
              </c:layout>
              <c:tx>
                <c:rich>
                  <a:bodyPr/>
                  <a:lstStyle/>
                  <a:p>
                    <a:fld id="{7FE935F0-8F8D-43DE-B731-617D4715E24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6CE-4781-BC8D-9ED267AA5986}"/>
                </c:ext>
              </c:extLst>
            </c:dLbl>
            <c:dLbl>
              <c:idx val="5"/>
              <c:layout>
                <c:manualLayout>
                  <c:x val="-2.1513536588258012E-3"/>
                  <c:y val="-5.9735002359610982E-2"/>
                </c:manualLayout>
              </c:layout>
              <c:tx>
                <c:rich>
                  <a:bodyPr/>
                  <a:lstStyle/>
                  <a:p>
                    <a:fld id="{162A4863-0B5A-4CCE-BFA4-7F73F25B65F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B7C-4A43-9ACA-19C41D8A30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'2.1'!$D$5:$I$5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'2.1'!$D$8:$I$8</c:f>
              <c:numCache>
                <c:formatCode>General</c:formatCode>
                <c:ptCount val="6"/>
                <c:pt idx="0">
                  <c:v>21</c:v>
                </c:pt>
                <c:pt idx="1">
                  <c:v>26</c:v>
                </c:pt>
                <c:pt idx="2">
                  <c:v>26</c:v>
                </c:pt>
                <c:pt idx="3">
                  <c:v>25</c:v>
                </c:pt>
                <c:pt idx="4">
                  <c:v>20</c:v>
                </c:pt>
                <c:pt idx="5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'2.1'!$D$9:$I$9</c15:f>
                <c15:dlblRangeCache>
                  <c:ptCount val="6"/>
                  <c:pt idx="0">
                    <c:v>129</c:v>
                  </c:pt>
                  <c:pt idx="1">
                    <c:v>125</c:v>
                  </c:pt>
                  <c:pt idx="2">
                    <c:v>129</c:v>
                  </c:pt>
                  <c:pt idx="3">
                    <c:v>123</c:v>
                  </c:pt>
                  <c:pt idx="4">
                    <c:v>115</c:v>
                  </c:pt>
                  <c:pt idx="5">
                    <c:v>117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'2.1'!$B$10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'2.1'!$D$10:$I$10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668032"/>
        <c:axId val="750666392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</c:valAx>
      <c:valAx>
        <c:axId val="750666392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668032"/>
        <c:crosses val="max"/>
        <c:crossBetween val="midCat"/>
      </c:valAx>
      <c:valAx>
        <c:axId val="75066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666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31143272838655E-2"/>
          <c:y val="0.7709209355483897"/>
          <c:w val="0.91313086760088824"/>
          <c:h val="0.2041964161802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380952380948E-2"/>
          <c:y val="2.397589217919514E-2"/>
          <c:w val="0.85321195262648963"/>
          <c:h val="0.79914079766040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'3.1'!$B$6</c:f>
              <c:strCache>
                <c:ptCount val="1"/>
                <c:pt idx="0">
                  <c:v>Forvaltningsselskap (inkl. filialer)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'3.1'!$C$5:$H$5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'3.1'!$C$6:$H$6</c:f>
              <c:numCache>
                <c:formatCode>General</c:formatCode>
                <c:ptCount val="6"/>
                <c:pt idx="0">
                  <c:v>15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F-44AC-8F45-392F11F504F2}"/>
            </c:ext>
          </c:extLst>
        </c:ser>
        <c:ser>
          <c:idx val="1"/>
          <c:order val="1"/>
          <c:tx>
            <c:strRef>
              <c:f>'3.1'!$B$7</c:f>
              <c:strCache>
                <c:ptCount val="1"/>
                <c:pt idx="0">
                  <c:v>Forvaltningsselskap og AIF-forvalter (inkl. filialer)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'3.1'!$C$5:$H$5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'3.1'!$C$7:$H$7</c:f>
              <c:numCache>
                <c:formatCode>General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F-44AC-8F45-392F11F504F2}"/>
            </c:ext>
          </c:extLst>
        </c:ser>
        <c:ser>
          <c:idx val="2"/>
          <c:order val="2"/>
          <c:tx>
            <c:strRef>
              <c:f>'3.1'!$B$8</c:f>
              <c:strCache>
                <c:ptCount val="1"/>
                <c:pt idx="0">
                  <c:v>AIF-forvalter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16730764834016E-3"/>
                  <c:y val="-0.1560750442925842"/>
                </c:manualLayout>
              </c:layout>
              <c:tx>
                <c:rich>
                  <a:bodyPr/>
                  <a:lstStyle/>
                  <a:p>
                    <a:fld id="{1817BE6E-4A93-4FD2-8DDC-75CBE8A7484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193-4495-B109-E0D461B1C0D8}"/>
                </c:ext>
              </c:extLst>
            </c:dLbl>
            <c:dLbl>
              <c:idx val="1"/>
              <c:layout>
                <c:manualLayout>
                  <c:x val="0"/>
                  <c:y val="-0.16851683118197924"/>
                </c:manualLayout>
              </c:layout>
              <c:tx>
                <c:rich>
                  <a:bodyPr/>
                  <a:lstStyle/>
                  <a:p>
                    <a:fld id="{C03DE33F-5614-44CE-BE51-CE67172E442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193-4495-B109-E0D461B1C0D8}"/>
                </c:ext>
              </c:extLst>
            </c:dLbl>
            <c:dLbl>
              <c:idx val="2"/>
              <c:layout>
                <c:manualLayout>
                  <c:x val="0"/>
                  <c:y val="-0.19673943305492281"/>
                </c:manualLayout>
              </c:layout>
              <c:tx>
                <c:rich>
                  <a:bodyPr/>
                  <a:lstStyle/>
                  <a:p>
                    <a:fld id="{F660DFBE-A208-4F6F-84AA-FF5744168DB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193-4495-B109-E0D461B1C0D8}"/>
                </c:ext>
              </c:extLst>
            </c:dLbl>
            <c:dLbl>
              <c:idx val="3"/>
              <c:layout>
                <c:manualLayout>
                  <c:x val="0"/>
                  <c:y val="-0.20312231725729241"/>
                </c:manualLayout>
              </c:layout>
              <c:tx>
                <c:rich>
                  <a:bodyPr/>
                  <a:lstStyle/>
                  <a:p>
                    <a:fld id="{A3CA1368-B42D-44FA-9F06-E4199A0A9C9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193-4495-B109-E0D461B1C0D8}"/>
                </c:ext>
              </c:extLst>
            </c:dLbl>
            <c:dLbl>
              <c:idx val="4"/>
              <c:layout>
                <c:manualLayout>
                  <c:x val="-1.8199096664611822E-16"/>
                  <c:y val="-0.23808213110604909"/>
                </c:manualLayout>
              </c:layout>
              <c:tx>
                <c:rich>
                  <a:bodyPr/>
                  <a:lstStyle/>
                  <a:p>
                    <a:fld id="{6FAE6DFF-CB02-483C-A041-366FB07BD32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193-4495-B109-E0D461B1C0D8}"/>
                </c:ext>
              </c:extLst>
            </c:dLbl>
            <c:dLbl>
              <c:idx val="5"/>
              <c:layout>
                <c:manualLayout>
                  <c:x val="-2.0442517732676899E-3"/>
                  <c:y val="-0.24394950555528139"/>
                </c:manualLayout>
              </c:layout>
              <c:tx>
                <c:rich>
                  <a:bodyPr/>
                  <a:lstStyle/>
                  <a:p>
                    <a:fld id="{5B5C0E25-9FAD-4F9A-9FCC-2D0743DACE4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4B4-4BFD-B5FE-F52C9F0B8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'3.1'!$C$5:$H$5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'3.1'!$C$8:$H$8</c:f>
              <c:numCache>
                <c:formatCode>General</c:formatCode>
                <c:ptCount val="6"/>
                <c:pt idx="0">
                  <c:v>23</c:v>
                </c:pt>
                <c:pt idx="1">
                  <c:v>26</c:v>
                </c:pt>
                <c:pt idx="2">
                  <c:v>28</c:v>
                </c:pt>
                <c:pt idx="3">
                  <c:v>34</c:v>
                </c:pt>
                <c:pt idx="4">
                  <c:v>39</c:v>
                </c:pt>
                <c:pt idx="5">
                  <c:v>42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'3.1'!$C$9:$H$9</c15:f>
                <c15:dlblRangeCache>
                  <c:ptCount val="6"/>
                  <c:pt idx="0">
                    <c:v>52</c:v>
                  </c:pt>
                  <c:pt idx="1">
                    <c:v>56</c:v>
                  </c:pt>
                  <c:pt idx="2">
                    <c:v>58</c:v>
                  </c:pt>
                  <c:pt idx="3">
                    <c:v>65</c:v>
                  </c:pt>
                  <c:pt idx="4">
                    <c:v>70</c:v>
                  </c:pt>
                  <c:pt idx="5">
                    <c:v>73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4CF-44AC-8F45-392F11F5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'3.1'!$B$10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'3.1'!$C$10:$H$10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3-4495-B109-E0D461B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31576"/>
        <c:axId val="1011730920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0163104"/>
        <c:crosses val="autoZero"/>
        <c:crossBetween val="between"/>
        <c:majorUnit val="20"/>
      </c:valAx>
      <c:valAx>
        <c:axId val="1011730920"/>
        <c:scaling>
          <c:orientation val="minMax"/>
          <c:max val="1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11731576"/>
        <c:crosses val="max"/>
        <c:crossBetween val="midCat"/>
        <c:majorUnit val="2"/>
      </c:valAx>
      <c:valAx>
        <c:axId val="1011731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730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42958510054689E-2"/>
          <c:y val="0.90182263983801558"/>
          <c:w val="0.8838705411916784"/>
          <c:h val="9.8177427000363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7687135894548"/>
          <c:y val="4.7567567567567567E-2"/>
          <c:w val="0.80398918000590402"/>
          <c:h val="0.77649766692035582"/>
        </c:manualLayout>
      </c:layout>
      <c:lineChart>
        <c:grouping val="standar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'3.2'!$C$5:$I$5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'3.2'!$C$6:$I$6</c:f>
              <c:numCache>
                <c:formatCode>0</c:formatCode>
                <c:ptCount val="7"/>
                <c:pt idx="0">
                  <c:v>125.4975208118037</c:v>
                </c:pt>
                <c:pt idx="1">
                  <c:v>119.78977129989239</c:v>
                </c:pt>
                <c:pt idx="2">
                  <c:v>106.27340887839181</c:v>
                </c:pt>
                <c:pt idx="3">
                  <c:v>98.990750045509955</c:v>
                </c:pt>
                <c:pt idx="4">
                  <c:v>103.9609613087314</c:v>
                </c:pt>
                <c:pt idx="5">
                  <c:v>108.16615660655739</c:v>
                </c:pt>
                <c:pt idx="6">
                  <c:v>98.270949398635082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B4C-B7A9-84451BDCBF00}"/>
            </c:ext>
          </c:extLst>
        </c:ser>
        <c:ser>
          <c:idx val="1"/>
          <c:order val="1"/>
          <c:tx>
            <c:strRef>
              <c:f>'3.2'!$B$7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'3.2'!$C$5:$I$5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'3.2'!$C$7:$I$7</c:f>
              <c:numCache>
                <c:formatCode>0</c:formatCode>
                <c:ptCount val="7"/>
                <c:pt idx="0">
                  <c:v>91.408509159937651</c:v>
                </c:pt>
                <c:pt idx="1">
                  <c:v>92.396927209476985</c:v>
                </c:pt>
                <c:pt idx="2">
                  <c:v>84.978868415742255</c:v>
                </c:pt>
                <c:pt idx="3">
                  <c:v>78.656723841544391</c:v>
                </c:pt>
                <c:pt idx="4">
                  <c:v>79.020449239618912</c:v>
                </c:pt>
                <c:pt idx="5">
                  <c:v>77.632806934253566</c:v>
                </c:pt>
                <c:pt idx="6">
                  <c:v>75.755347265049693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B4C-B7A9-84451BDCBF00}"/>
            </c:ext>
          </c:extLst>
        </c:ser>
        <c:ser>
          <c:idx val="2"/>
          <c:order val="2"/>
          <c:tx>
            <c:strRef>
              <c:f>'3.2'!$B$8</c:f>
              <c:strCache>
                <c:ptCount val="1"/>
                <c:pt idx="0">
                  <c:v>Driftsmargin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'3.2'!$C$5:$I$5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'3.2'!$C$8:$I$8</c:f>
              <c:numCache>
                <c:formatCode>0</c:formatCode>
                <c:ptCount val="7"/>
                <c:pt idx="0">
                  <c:v>27.16309567818951</c:v>
                </c:pt>
                <c:pt idx="1">
                  <c:v>22.867431662289221</c:v>
                </c:pt>
                <c:pt idx="2">
                  <c:v>20.03750579509197</c:v>
                </c:pt>
                <c:pt idx="3">
                  <c:v>20.541339665188119</c:v>
                </c:pt>
                <c:pt idx="4">
                  <c:v>23.990266880129131</c:v>
                </c:pt>
                <c:pt idx="5">
                  <c:v>28.228191358749608</c:v>
                </c:pt>
                <c:pt idx="6">
                  <c:v>22.911758023473539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'3.2'!$L$5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23896"/>
        <c:axId val="473618976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1208875286916601E-3"/>
              <c:y val="0.3642569057246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18976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23896"/>
        <c:crosses val="max"/>
        <c:crossBetween val="between"/>
      </c:valAx>
      <c:catAx>
        <c:axId val="47362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18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5231336696282041E-2"/>
          <c:y val="0.90977131006136691"/>
          <c:w val="0.95521949660924566"/>
          <c:h val="7.6939658028912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3766001642428E-2"/>
          <c:y val="5.0838066729262145E-2"/>
          <c:w val="0.83448101991803381"/>
          <c:h val="0.76170845665568399"/>
        </c:manualLayout>
      </c:layout>
      <c:lineChart>
        <c:grouping val="standar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'3.3'!$C$5:$I$5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'3.3'!$C$6:$I$6</c:f>
              <c:numCache>
                <c:formatCode>0</c:formatCode>
                <c:ptCount val="7"/>
                <c:pt idx="0">
                  <c:v>36.935773370005428</c:v>
                </c:pt>
                <c:pt idx="1">
                  <c:v>29.990509507046141</c:v>
                </c:pt>
                <c:pt idx="2">
                  <c:v>24.316357011507979</c:v>
                </c:pt>
                <c:pt idx="3">
                  <c:v>24.056960305416009</c:v>
                </c:pt>
                <c:pt idx="4">
                  <c:v>27.25907270934399</c:v>
                </c:pt>
                <c:pt idx="5">
                  <c:v>35.914950812704816</c:v>
                </c:pt>
                <c:pt idx="6">
                  <c:v>25.73314418490045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29-A58D-E2862FA1A802}"/>
            </c:ext>
          </c:extLst>
        </c:ser>
        <c:ser>
          <c:idx val="1"/>
          <c:order val="1"/>
          <c:tx>
            <c:strRef>
              <c:f>'3.3'!$B$7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'3.3'!$C$5:$I$5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'3.3'!$C$7:$I$7</c:f>
              <c:numCache>
                <c:formatCode>0</c:formatCode>
                <c:ptCount val="7"/>
                <c:pt idx="0">
                  <c:v>72.646355506091155</c:v>
                </c:pt>
                <c:pt idx="1">
                  <c:v>53.588823378620873</c:v>
                </c:pt>
                <c:pt idx="2">
                  <c:v>38.134016002795583</c:v>
                </c:pt>
                <c:pt idx="3">
                  <c:v>40.21103889474724</c:v>
                </c:pt>
                <c:pt idx="4">
                  <c:v>45.828354818964009</c:v>
                </c:pt>
                <c:pt idx="5">
                  <c:v>59.72839746444857</c:v>
                </c:pt>
                <c:pt idx="6">
                  <c:v>39.122878759265362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f>'3.3'!$L$5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89695"/>
        <c:axId val="743089039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1349693251533744E-3"/>
              <c:y val="0.35175636103338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743089039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743089695"/>
        <c:crosses val="max"/>
        <c:crossBetween val="between"/>
      </c:valAx>
      <c:catAx>
        <c:axId val="743089695"/>
        <c:scaling>
          <c:orientation val="minMax"/>
        </c:scaling>
        <c:delete val="1"/>
        <c:axPos val="b"/>
        <c:majorTickMark val="out"/>
        <c:minorTickMark val="none"/>
        <c:tickLblPos val="nextTo"/>
        <c:crossAx val="74308903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663761623371848E-2"/>
          <c:y val="3.2256080723995294E-2"/>
          <c:w val="0.86997743084281254"/>
          <c:h val="0.7485160409825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'3.4'!$C$10:$C$12</c:f>
              <c:numCache>
                <c:formatCode>_-* #\ ##0_-;\-* #\ ##0_-;_-* "-"??_-;_-@_-</c:formatCode>
                <c:ptCount val="3"/>
                <c:pt idx="0">
                  <c:v>81.87987193233171</c:v>
                </c:pt>
                <c:pt idx="1">
                  <c:v>16.63299240927968</c:v>
                </c:pt>
                <c:pt idx="2">
                  <c:v>1.487135658388608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7-4C98-A3A4-E1A5184B0871}"/>
            </c:ext>
          </c:extLst>
        </c:ser>
        <c:ser>
          <c:idx val="1"/>
          <c:order val="1"/>
          <c:tx>
            <c:strRef>
              <c:f>'3.4'!$D$9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'3.4'!$D$10:$D$12</c:f>
              <c:numCache>
                <c:formatCode>_-* #\ ##0_-;\-* #\ ##0_-;_-* "-"??_-;_-@_-</c:formatCode>
                <c:ptCount val="3"/>
                <c:pt idx="0">
                  <c:v>81.830630016106454</c:v>
                </c:pt>
                <c:pt idx="1">
                  <c:v>16.42999027914453</c:v>
                </c:pt>
                <c:pt idx="2">
                  <c:v>1.7393797047490149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'3.4'!$E$9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'3.4'!$E$10:$E$12</c:f>
              <c:numCache>
                <c:formatCode>0.0</c:formatCode>
                <c:ptCount val="3"/>
                <c:pt idx="0">
                  <c:v>-7.7126467224112387</c:v>
                </c:pt>
                <c:pt idx="1">
                  <c:v>-8.7841377073306592</c:v>
                </c:pt>
                <c:pt idx="2">
                  <c:v>8.0058457416464215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30279"/>
        <c:axId val="33133887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76267987869600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20"/>
      </c:valAx>
      <c:valAx>
        <c:axId val="33133887"/>
        <c:scaling>
          <c:orientation val="minMax"/>
          <c:max val="10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130279"/>
        <c:crosses val="max"/>
        <c:crossBetween val="midCat"/>
        <c:majorUnit val="20"/>
      </c:valAx>
      <c:valAx>
        <c:axId val="33130279"/>
        <c:scaling>
          <c:orientation val="minMax"/>
        </c:scaling>
        <c:delete val="1"/>
        <c:axPos val="b"/>
        <c:majorTickMark val="out"/>
        <c:minorTickMark val="none"/>
        <c:tickLblPos val="nextTo"/>
        <c:crossAx val="33133887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777857732634034E-2"/>
          <c:y val="2.8751114954654738E-2"/>
          <c:w val="0.60046884297635028"/>
          <c:h val="0.92093443387469942"/>
        </c:manualLayout>
      </c:layout>
      <c:pieChart>
        <c:varyColors val="1"/>
        <c:ser>
          <c:idx val="0"/>
          <c:order val="0"/>
          <c:tx>
            <c:strRef>
              <c:f>'3.5'!$B$5</c:f>
              <c:strCache>
                <c:ptCount val="1"/>
                <c:pt idx="0">
                  <c:v>H1 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824-4688-B3C6-AE1E0EF9175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824-4688-B3C6-AE1E0EF91755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824-4688-B3C6-AE1E0EF9175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824-4688-B3C6-AE1E0EF9175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4824-4688-B3C6-AE1E0EF91755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B-4824-4688-B3C6-AE1E0EF91755}"/>
              </c:ext>
            </c:extLst>
          </c:dPt>
          <c:dPt>
            <c:idx val="6"/>
            <c:bubble3D val="0"/>
            <c:spPr>
              <a:solidFill>
                <a:srgbClr val="751A21"/>
              </a:solidFill>
            </c:spPr>
            <c:extLst>
              <c:ext xmlns:c16="http://schemas.microsoft.com/office/drawing/2014/chart" uri="{C3380CC4-5D6E-409C-BE32-E72D297353CC}">
                <c16:uniqueId val="{0000000D-4824-4688-B3C6-AE1E0EF91755}"/>
              </c:ext>
            </c:extLst>
          </c:dPt>
          <c:dPt>
            <c:idx val="7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F-4824-4688-B3C6-AE1E0EF9175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'3.5'!$A$6:$A$11</c:f>
              <c:strCache>
                <c:ptCount val="6"/>
                <c:pt idx="0">
                  <c:v>Aksjefond</c:v>
                </c:pt>
                <c:pt idx="1">
                  <c:v>Obligasjonsfond</c:v>
                </c:pt>
                <c:pt idx="2">
                  <c:v>AIF</c:v>
                </c:pt>
                <c:pt idx="3">
                  <c:v>Kombinasjonsfond</c:v>
                </c:pt>
                <c:pt idx="4">
                  <c:v>Pengemarkedsfond</c:v>
                </c:pt>
                <c:pt idx="5">
                  <c:v>Andre verdipapirfond</c:v>
                </c:pt>
              </c:strCache>
            </c:strRef>
          </c:cat>
          <c:val>
            <c:numRef>
              <c:f>'3.5'!$B$6:$B$11</c:f>
              <c:numCache>
                <c:formatCode>0.00</c:formatCode>
                <c:ptCount val="6"/>
                <c:pt idx="0">
                  <c:v>0.70225232475821453</c:v>
                </c:pt>
                <c:pt idx="1">
                  <c:v>0.13719050528832349</c:v>
                </c:pt>
                <c:pt idx="2">
                  <c:v>6.1460456277793278E-2</c:v>
                </c:pt>
                <c:pt idx="3">
                  <c:v>3.5636957764558719E-2</c:v>
                </c:pt>
                <c:pt idx="4">
                  <c:v>3.2764344271600992E-2</c:v>
                </c:pt>
                <c:pt idx="5">
                  <c:v>3.0695411639508959E-2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24-4688-B3C6-AE1E0EF917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628161185734137"/>
          <c:y val="0.33360097593434618"/>
          <c:w val="0.24639733758770349"/>
          <c:h val="0.38385724306984148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bg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1857257001591"/>
          <c:y val="2.3640661938534278E-2"/>
          <c:w val="0.81169724989926995"/>
          <c:h val="0.71320950125771221"/>
        </c:manualLayout>
      </c:layout>
      <c:lineChart>
        <c:grouping val="standard"/>
        <c:varyColors val="0"/>
        <c:ser>
          <c:idx val="0"/>
          <c:order val="0"/>
          <c:tx>
            <c:strRef>
              <c:f>'3.6'!$B$7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'3.6'!$C$6:$I$6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'3.6'!$C$7:$I$7</c:f>
              <c:numCache>
                <c:formatCode>0</c:formatCode>
                <c:ptCount val="7"/>
                <c:pt idx="0">
                  <c:v>128.9860636579723</c:v>
                </c:pt>
                <c:pt idx="1">
                  <c:v>121.8490488480687</c:v>
                </c:pt>
                <c:pt idx="2">
                  <c:v>126.895289862716</c:v>
                </c:pt>
                <c:pt idx="3">
                  <c:v>126.8985731652531</c:v>
                </c:pt>
                <c:pt idx="4">
                  <c:v>127.00796596863751</c:v>
                </c:pt>
                <c:pt idx="5">
                  <c:v>132.97447743574489</c:v>
                </c:pt>
                <c:pt idx="6">
                  <c:v>123.9468337784736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9-46E7-B567-3EDE4DB8F4E6}"/>
            </c:ext>
          </c:extLst>
        </c:ser>
        <c:ser>
          <c:idx val="1"/>
          <c:order val="1"/>
          <c:tx>
            <c:strRef>
              <c:f>'3.6'!$B$8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'3.6'!$C$6:$I$6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'3.6'!$C$8:$I$8</c:f>
              <c:numCache>
                <c:formatCode>0</c:formatCode>
                <c:ptCount val="7"/>
                <c:pt idx="0">
                  <c:v>82.363900429756782</c:v>
                </c:pt>
                <c:pt idx="1">
                  <c:v>83.276178202812417</c:v>
                </c:pt>
                <c:pt idx="2">
                  <c:v>92.455166970330154</c:v>
                </c:pt>
                <c:pt idx="3">
                  <c:v>87.766455336486231</c:v>
                </c:pt>
                <c:pt idx="4">
                  <c:v>73.229497049724628</c:v>
                </c:pt>
                <c:pt idx="5">
                  <c:v>79.939479133496022</c:v>
                </c:pt>
                <c:pt idx="6">
                  <c:v>90.796296583096677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9-46E7-B567-3EDE4DB8F4E6}"/>
            </c:ext>
          </c:extLst>
        </c:ser>
        <c:ser>
          <c:idx val="2"/>
          <c:order val="2"/>
          <c:tx>
            <c:strRef>
              <c:f>'3.6'!$B$9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'3.6'!$C$6:$I$6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'3.6'!$C$9:$I$9</c:f>
              <c:numCache>
                <c:formatCode>0</c:formatCode>
                <c:ptCount val="7"/>
                <c:pt idx="0">
                  <c:v>36.145116694034357</c:v>
                </c:pt>
                <c:pt idx="1">
                  <c:v>31.656275539214139</c:v>
                </c:pt>
                <c:pt idx="2">
                  <c:v>27.140584122267651</c:v>
                </c:pt>
                <c:pt idx="3">
                  <c:v>30.83731901209579</c:v>
                </c:pt>
                <c:pt idx="4">
                  <c:v>42.342595213431373</c:v>
                </c:pt>
                <c:pt idx="5">
                  <c:v>39.883592193754751</c:v>
                </c:pt>
                <c:pt idx="6">
                  <c:v>26.74577170291084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'3.6'!$K$6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45216"/>
        <c:axId val="473638984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</c:valAx>
      <c:valAx>
        <c:axId val="473638984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73645216"/>
        <c:crosses val="max"/>
        <c:crossBetween val="between"/>
      </c:valAx>
      <c:catAx>
        <c:axId val="47364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3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849692055819755"/>
          <c:y val="0.85262860892388448"/>
          <c:w val="0.73930978924664115"/>
          <c:h val="0.12237139107611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1786158309159"/>
          <c:y val="5.2009456264775412E-2"/>
          <c:w val="0.77263710457245471"/>
          <c:h val="0.71050356703369177"/>
        </c:manualLayout>
      </c:layout>
      <c:lineChart>
        <c:grouping val="standard"/>
        <c:varyColors val="0"/>
        <c:ser>
          <c:idx val="0"/>
          <c:order val="0"/>
          <c:tx>
            <c:strRef>
              <c:f>'3.7'!$B$7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'3.7'!$C$6:$I$6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'3.7'!$C$7:$I$7</c:f>
              <c:numCache>
                <c:formatCode>0</c:formatCode>
                <c:ptCount val="7"/>
                <c:pt idx="0">
                  <c:v>48.357460030237739</c:v>
                </c:pt>
                <c:pt idx="1">
                  <c:v>40.871128015541217</c:v>
                </c:pt>
                <c:pt idx="2">
                  <c:v>42.220254398146842</c:v>
                </c:pt>
                <c:pt idx="3">
                  <c:v>47.233956794047373</c:v>
                </c:pt>
                <c:pt idx="4">
                  <c:v>54.604260825056407</c:v>
                </c:pt>
                <c:pt idx="5">
                  <c:v>56.640071499070203</c:v>
                </c:pt>
                <c:pt idx="6">
                  <c:v>36.803268648373908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371-8A8C-2FB2CB76EB21}"/>
            </c:ext>
          </c:extLst>
        </c:ser>
        <c:ser>
          <c:idx val="1"/>
          <c:order val="1"/>
          <c:tx>
            <c:strRef>
              <c:f>'3.7'!$B$8</c:f>
              <c:strCache>
                <c:ptCount val="1"/>
                <c:pt idx="0">
                  <c:v>Egenkapitalavkastning 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'3.7'!$C$6:$I$6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'3.7'!$C$8:$I$8</c:f>
              <c:numCache>
                <c:formatCode>0</c:formatCode>
                <c:ptCount val="7"/>
                <c:pt idx="0">
                  <c:v>88.583845886144672</c:v>
                </c:pt>
                <c:pt idx="1">
                  <c:v>71.593010923417538</c:v>
                </c:pt>
                <c:pt idx="2">
                  <c:v>76.610861980268083</c:v>
                </c:pt>
                <c:pt idx="3">
                  <c:v>90.853536049459365</c:v>
                </c:pt>
                <c:pt idx="4">
                  <c:v>124.2384268805279</c:v>
                </c:pt>
                <c:pt idx="5">
                  <c:v>122.6646996112881</c:v>
                </c:pt>
                <c:pt idx="6">
                  <c:v>69.357750940933144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f>'3.7'!$K$6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92111"/>
        <c:axId val="671391783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006006006006006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between"/>
        <c:majorUnit val="25"/>
      </c:valAx>
      <c:valAx>
        <c:axId val="671391783"/>
        <c:scaling>
          <c:orientation val="minMax"/>
          <c:max val="12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1392111"/>
        <c:crosses val="max"/>
        <c:crossBetween val="between"/>
        <c:majorUnit val="25"/>
      </c:valAx>
      <c:catAx>
        <c:axId val="671392111"/>
        <c:scaling>
          <c:orientation val="minMax"/>
        </c:scaling>
        <c:delete val="1"/>
        <c:axPos val="b"/>
        <c:majorTickMark val="out"/>
        <c:minorTickMark val="none"/>
        <c:tickLblPos val="nextTo"/>
        <c:crossAx val="671391783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467015419326175E-2"/>
          <c:y val="3.2256080723995294E-2"/>
          <c:w val="0.88524618066746896"/>
          <c:h val="0.78898843968574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'3.8'!$C$7</c:f>
              <c:strCache>
                <c:ptCount val="1"/>
                <c:pt idx="0">
                  <c:v>H1 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'3.8'!$C$8:$C$10</c:f>
              <c:numCache>
                <c:formatCode>_-* #\ ##0_-;\-* #\ ##0_-;_-* "-"??_-;_-@_-</c:formatCode>
                <c:ptCount val="3"/>
                <c:pt idx="0">
                  <c:v>74.965176999999997</c:v>
                </c:pt>
                <c:pt idx="1">
                  <c:v>16.043436</c:v>
                </c:pt>
                <c:pt idx="2">
                  <c:v>8.9913860000000003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9-4FDB-8C82-A62D7D8F4D5D}"/>
            </c:ext>
          </c:extLst>
        </c:ser>
        <c:ser>
          <c:idx val="1"/>
          <c:order val="1"/>
          <c:tx>
            <c:strRef>
              <c:f>'3.8'!$D$7</c:f>
              <c:strCache>
                <c:ptCount val="1"/>
                <c:pt idx="0">
                  <c:v>H2 2022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'3.8'!$D$8:$D$10</c:f>
              <c:numCache>
                <c:formatCode>_-* #\ ##0_-;\-* #\ ##0_-;_-* "-"??_-;_-@_-</c:formatCode>
                <c:ptCount val="3"/>
                <c:pt idx="0">
                  <c:v>74.517876000000001</c:v>
                </c:pt>
                <c:pt idx="1">
                  <c:v>15.536063</c:v>
                </c:pt>
                <c:pt idx="2">
                  <c:v>9.9460610000000003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'3.8'!$E$8:$E$10</c:f>
              <c:numCache>
                <c:formatCode>_-* #\ ##0_-;\-* #\ ##0_-;_-* "-"??_-;_-@_-</c:formatCode>
                <c:ptCount val="3"/>
                <c:pt idx="0">
                  <c:v>-7.3759189999999997</c:v>
                </c:pt>
                <c:pt idx="1">
                  <c:v>-9.76675</c:v>
                </c:pt>
                <c:pt idx="2">
                  <c:v>3.0736089999999998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320920"/>
        <c:axId val="976321904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75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6913177748114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5"/>
      </c:valAx>
      <c:valAx>
        <c:axId val="976321904"/>
        <c:scaling>
          <c:orientation val="minMax"/>
          <c:max val="7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76320920"/>
        <c:crosses val="max"/>
        <c:crossBetween val="midCat"/>
        <c:majorUnit val="15"/>
      </c:valAx>
      <c:valAx>
        <c:axId val="97632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9763219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89118732749253E-2"/>
          <c:y val="4.0459764255984902E-2"/>
          <c:w val="0.82734544580236613"/>
          <c:h val="0.76323490057317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'3.9'!$B$6:$N$6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'3.9'!$B$7:$N$7</c:f>
              <c:numCache>
                <c:formatCode>_-* #\ ##0_-;\-* #\ ##0_-;_-* "-"??_-;_-@_-</c:formatCode>
                <c:ptCount val="13"/>
                <c:pt idx="0">
                  <c:v>58.07848074394704</c:v>
                </c:pt>
                <c:pt idx="1">
                  <c:v>51.025450955500915</c:v>
                </c:pt>
                <c:pt idx="2">
                  <c:v>49.505522778261735</c:v>
                </c:pt>
                <c:pt idx="3">
                  <c:v>56.652827520117711</c:v>
                </c:pt>
                <c:pt idx="4">
                  <c:v>48.841560472304764</c:v>
                </c:pt>
                <c:pt idx="5">
                  <c:v>47.586999361651564</c:v>
                </c:pt>
                <c:pt idx="6">
                  <c:v>49.846649632709358</c:v>
                </c:pt>
                <c:pt idx="7">
                  <c:v>54.061759498642523</c:v>
                </c:pt>
                <c:pt idx="8">
                  <c:v>51.995534887784686</c:v>
                </c:pt>
                <c:pt idx="9">
                  <c:v>55.155992593388333</c:v>
                </c:pt>
                <c:pt idx="10">
                  <c:v>55.681707381300839</c:v>
                </c:pt>
                <c:pt idx="11">
                  <c:v>60.514057145711007</c:v>
                </c:pt>
                <c:pt idx="12">
                  <c:v>59.525308870813262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E-472A-BB14-D540EF1FB00F}"/>
            </c:ext>
          </c:extLst>
        </c:ser>
        <c:ser>
          <c:idx val="1"/>
          <c:order val="1"/>
          <c:tx>
            <c:strRef>
              <c:f>'3.9'!$A$8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'3.9'!$B$6:$N$6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'3.9'!$B$8:$N$8</c:f>
              <c:numCache>
                <c:formatCode>_-* #\ ##0_-;\-* #\ ##0_-;_-* "-"??_-;_-@_-</c:formatCode>
                <c:ptCount val="13"/>
                <c:pt idx="0">
                  <c:v>3.5622142753274746</c:v>
                </c:pt>
                <c:pt idx="1">
                  <c:v>3.7763831449710197</c:v>
                </c:pt>
                <c:pt idx="2">
                  <c:v>3.8855832319479422</c:v>
                </c:pt>
                <c:pt idx="3">
                  <c:v>5.3866495830886825</c:v>
                </c:pt>
                <c:pt idx="4">
                  <c:v>4.9513447444942527</c:v>
                </c:pt>
                <c:pt idx="5">
                  <c:v>5.4523164726693363</c:v>
                </c:pt>
                <c:pt idx="6">
                  <c:v>5.3372270300478757</c:v>
                </c:pt>
                <c:pt idx="7">
                  <c:v>4.338299270191297</c:v>
                </c:pt>
                <c:pt idx="8">
                  <c:v>4.7199680446495593</c:v>
                </c:pt>
                <c:pt idx="9">
                  <c:v>4.5054051314325418</c:v>
                </c:pt>
                <c:pt idx="10">
                  <c:v>4.3644557925525174</c:v>
                </c:pt>
                <c:pt idx="11">
                  <c:v>4.452328064008281</c:v>
                </c:pt>
                <c:pt idx="12">
                  <c:v>4.9038238767664586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E-472A-BB14-D540EF1FB00F}"/>
            </c:ext>
          </c:extLst>
        </c:ser>
        <c:ser>
          <c:idx val="2"/>
          <c:order val="2"/>
          <c:tx>
            <c:strRef>
              <c:f>'3.9'!$A$9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'3.9'!$B$6:$N$6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'3.9'!$B$9:$N$9</c:f>
              <c:numCache>
                <c:formatCode>_-* #\ ##0_-;\-* #\ ##0_-;_-* "-"??_-;_-@_-</c:formatCode>
                <c:ptCount val="13"/>
                <c:pt idx="0">
                  <c:v>20.433747512781206</c:v>
                </c:pt>
                <c:pt idx="1">
                  <c:v>25.293022043639386</c:v>
                </c:pt>
                <c:pt idx="2">
                  <c:v>30.973428827135645</c:v>
                </c:pt>
                <c:pt idx="3">
                  <c:v>25.480486364242459</c:v>
                </c:pt>
                <c:pt idx="4">
                  <c:v>34.394496174506202</c:v>
                </c:pt>
                <c:pt idx="5">
                  <c:v>35.859957010275131</c:v>
                </c:pt>
                <c:pt idx="6">
                  <c:v>34.34146721443792</c:v>
                </c:pt>
                <c:pt idx="7">
                  <c:v>30.794629369500637</c:v>
                </c:pt>
                <c:pt idx="8">
                  <c:v>33.70261309713328</c:v>
                </c:pt>
                <c:pt idx="9">
                  <c:v>31.735118853802174</c:v>
                </c:pt>
                <c:pt idx="10">
                  <c:v>32.475339621077403</c:v>
                </c:pt>
                <c:pt idx="11">
                  <c:v>27.213621623339552</c:v>
                </c:pt>
                <c:pt idx="12">
                  <c:v>27.35097498193478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E-472A-BB14-D540EF1FB00F}"/>
            </c:ext>
          </c:extLst>
        </c:ser>
        <c:ser>
          <c:idx val="3"/>
          <c:order val="3"/>
          <c:tx>
            <c:strRef>
              <c:f>'3.9'!$A$10</c:f>
              <c:strCache>
                <c:ptCount val="1"/>
                <c:pt idx="0">
                  <c:v>Pengemarkedsfond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f>'3.9'!$B$6:$N$6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'3.9'!$B$10:$N$10</c:f>
              <c:numCache>
                <c:formatCode>_-* #\ ##0_-;\-* #\ ##0_-;_-* "-"??_-;_-@_-</c:formatCode>
                <c:ptCount val="13"/>
                <c:pt idx="0">
                  <c:v>17.482144645443299</c:v>
                </c:pt>
                <c:pt idx="1">
                  <c:v>19.34126005497561</c:v>
                </c:pt>
                <c:pt idx="2">
                  <c:v>15.106261710236055</c:v>
                </c:pt>
                <c:pt idx="3">
                  <c:v>12.097900103762582</c:v>
                </c:pt>
                <c:pt idx="4">
                  <c:v>9.5249758927691524</c:v>
                </c:pt>
                <c:pt idx="5">
                  <c:v>8.5874992887673578</c:v>
                </c:pt>
                <c:pt idx="6">
                  <c:v>8.6143121131086104</c:v>
                </c:pt>
                <c:pt idx="7">
                  <c:v>9.4398522645383771</c:v>
                </c:pt>
                <c:pt idx="8">
                  <c:v>8.2430354958853762</c:v>
                </c:pt>
                <c:pt idx="9">
                  <c:v>6.7692569455118399</c:v>
                </c:pt>
                <c:pt idx="10">
                  <c:v>5.4941137682927819</c:v>
                </c:pt>
                <c:pt idx="11">
                  <c:v>5.9405047156051403</c:v>
                </c:pt>
                <c:pt idx="12">
                  <c:v>6.1021615918200505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E-472A-BB14-D540EF1FB00F}"/>
            </c:ext>
          </c:extLst>
        </c:ser>
        <c:ser>
          <c:idx val="4"/>
          <c:order val="4"/>
          <c:tx>
            <c:strRef>
              <c:f>'3.9'!$A$11</c:f>
              <c:strCache>
                <c:ptCount val="1"/>
                <c:pt idx="0">
                  <c:v>Andre 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f>'3.9'!$B$6:$N$6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'3.9'!$B$11:$N$11</c:f>
              <c:numCache>
                <c:formatCode>_-* #\ ##0_-;\-* #\ ##0_-;_-* "-"??_-;_-@_-</c:formatCode>
                <c:ptCount val="13"/>
                <c:pt idx="0">
                  <c:v>0.44341282250098812</c:v>
                </c:pt>
                <c:pt idx="1">
                  <c:v>0.56388380091306223</c:v>
                </c:pt>
                <c:pt idx="2">
                  <c:v>0.52920345241862321</c:v>
                </c:pt>
                <c:pt idx="3">
                  <c:v>0.38213642878856408</c:v>
                </c:pt>
                <c:pt idx="4">
                  <c:v>2.2876227159256293</c:v>
                </c:pt>
                <c:pt idx="5">
                  <c:v>2.513227866636611</c:v>
                </c:pt>
                <c:pt idx="6">
                  <c:v>1.8603440096962318</c:v>
                </c:pt>
                <c:pt idx="7">
                  <c:v>1.3654595971271639</c:v>
                </c:pt>
                <c:pt idx="8">
                  <c:v>1.3388484745470992</c:v>
                </c:pt>
                <c:pt idx="9">
                  <c:v>1.8342264758651066</c:v>
                </c:pt>
                <c:pt idx="10">
                  <c:v>1.9843834367764608</c:v>
                </c:pt>
                <c:pt idx="11">
                  <c:v>1.8794884513360219</c:v>
                </c:pt>
                <c:pt idx="12">
                  <c:v>2.1177306786654508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6968256"/>
        <c:axId val="616968584"/>
      </c:barChart>
      <c:lineChart>
        <c:grouping val="standard"/>
        <c:varyColors val="0"/>
        <c:ser>
          <c:idx val="5"/>
          <c:order val="5"/>
          <c:tx>
            <c:strRef>
              <c:f>'3.9'!$A$12</c:f>
              <c:strCache>
                <c:ptCount val="1"/>
                <c:pt idx="0">
                  <c:v>Sum forvaltningskapital (h-akse)</c:v>
                </c:pt>
              </c:strCache>
            </c:strRef>
          </c:tx>
          <c:spPr>
            <a:ln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'3.9'!$B$6:$M$6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'3.9'!$B$12:$N$12</c:f>
              <c:numCache>
                <c:formatCode>_-* #\ ##0_-;\-* #\ ##0_-;_-* "-"??_-;_-@_-</c:formatCode>
                <c:ptCount val="13"/>
                <c:pt idx="0">
                  <c:v>500.32540499999999</c:v>
                </c:pt>
                <c:pt idx="1">
                  <c:v>484.85609899999997</c:v>
                </c:pt>
                <c:pt idx="2">
                  <c:v>550.71050400000001</c:v>
                </c:pt>
                <c:pt idx="3">
                  <c:v>633.53473199999996</c:v>
                </c:pt>
                <c:pt idx="4">
                  <c:v>813.61169700000005</c:v>
                </c:pt>
                <c:pt idx="5">
                  <c:v>876.945831</c:v>
                </c:pt>
                <c:pt idx="6">
                  <c:v>926.67172900000003</c:v>
                </c:pt>
                <c:pt idx="7">
                  <c:v>1162.1670120000001</c:v>
                </c:pt>
                <c:pt idx="8">
                  <c:v>1141.4351429999999</c:v>
                </c:pt>
                <c:pt idx="9">
                  <c:v>1354.355873</c:v>
                </c:pt>
                <c:pt idx="10">
                  <c:v>1474.9172189999999</c:v>
                </c:pt>
                <c:pt idx="11">
                  <c:v>1762</c:v>
                </c:pt>
                <c:pt idx="12">
                  <c:v>1592.3662220000001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365939523902242E-3"/>
              <c:y val="0.359447651610878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16496826441984"/>
          <c:y val="0.89421374687069677"/>
          <c:w val="0.77992724529786572"/>
          <c:h val="9.3124448226134401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'3.10'!$B$7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'3.10'!$C$7:$J$7</c15:sqref>
                  </c15:fullRef>
                </c:ext>
              </c:extLst>
              <c:f>'3.10'!$D$7:$J$7</c:f>
              <c:numCache>
                <c:formatCode>_-* #\ ##0_-;\-* #\ ##0_-;_-* "-"??_-;_-@_-</c:formatCode>
                <c:ptCount val="7"/>
                <c:pt idx="0">
                  <c:v>24.937709228334572</c:v>
                </c:pt>
                <c:pt idx="1">
                  <c:v>15.284435218823045</c:v>
                </c:pt>
                <c:pt idx="2">
                  <c:v>17.601523194534938</c:v>
                </c:pt>
                <c:pt idx="3">
                  <c:v>20.533205068882801</c:v>
                </c:pt>
                <c:pt idx="4">
                  <c:v>21.684184873596969</c:v>
                </c:pt>
                <c:pt idx="5">
                  <c:v>24.74812198735756</c:v>
                </c:pt>
                <c:pt idx="6">
                  <c:v>31.004261120024719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2B2-AA92-930872F8857E}"/>
            </c:ext>
          </c:extLst>
        </c:ser>
        <c:ser>
          <c:idx val="1"/>
          <c:order val="1"/>
          <c:tx>
            <c:strRef>
              <c:f>'3.10'!$B$8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'3.10'!$C$8:$J$8</c15:sqref>
                  </c15:fullRef>
                </c:ext>
              </c:extLst>
              <c:f>'3.10'!$D$8:$J$8</c:f>
              <c:numCache>
                <c:formatCode>_-* #\ ##0_-;\-* #\ ##0_-;_-* "-"??_-;_-@_-</c:formatCode>
                <c:ptCount val="7"/>
                <c:pt idx="0">
                  <c:v>50.441729057176396</c:v>
                </c:pt>
                <c:pt idx="1">
                  <c:v>51.956930524475595</c:v>
                </c:pt>
                <c:pt idx="2">
                  <c:v>54.535315912539559</c:v>
                </c:pt>
                <c:pt idx="3">
                  <c:v>50.806971243507562</c:v>
                </c:pt>
                <c:pt idx="4">
                  <c:v>49.694160347783765</c:v>
                </c:pt>
                <c:pt idx="5">
                  <c:v>46.220935414598557</c:v>
                </c:pt>
                <c:pt idx="6">
                  <c:v>35.881318880805793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F-42B2-AA92-930872F8857E}"/>
            </c:ext>
          </c:extLst>
        </c:ser>
        <c:ser>
          <c:idx val="2"/>
          <c:order val="2"/>
          <c:tx>
            <c:strRef>
              <c:f>'3.10'!$B$9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'3.10'!$C$9:$J$9</c15:sqref>
                  </c15:fullRef>
                </c:ext>
              </c:extLst>
              <c:f>'3.10'!$D$9:$J$9</c:f>
              <c:numCache>
                <c:formatCode>_-* #\ ##0_-;\-* #\ ##0_-;_-* "-"??_-;_-@_-</c:formatCode>
                <c:ptCount val="7"/>
                <c:pt idx="0">
                  <c:v>1.8456408277390903</c:v>
                </c:pt>
                <c:pt idx="1">
                  <c:v>1.7749758824559956</c:v>
                </c:pt>
                <c:pt idx="2">
                  <c:v>2.0451414372691317</c:v>
                </c:pt>
                <c:pt idx="3">
                  <c:v>2.142344949811319</c:v>
                </c:pt>
                <c:pt idx="4">
                  <c:v>2.3460204674051752</c:v>
                </c:pt>
                <c:pt idx="5">
                  <c:v>3.004052709555288</c:v>
                </c:pt>
                <c:pt idx="6">
                  <c:v>4.69508563175639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F-42B2-AA92-930872F8857E}"/>
            </c:ext>
          </c:extLst>
        </c:ser>
        <c:ser>
          <c:idx val="3"/>
          <c:order val="3"/>
          <c:tx>
            <c:strRef>
              <c:f>'3.10'!$B$10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'3.10'!$C$10:$J$10</c15:sqref>
                  </c15:fullRef>
                </c:ext>
              </c:extLst>
              <c:f>'3.10'!$D$10:$J$10</c:f>
              <c:numCache>
                <c:formatCode>_-* #\ ##0_-;\-* #\ ##0_-;_-* "-"??_-;_-@_-</c:formatCode>
                <c:ptCount val="7"/>
                <c:pt idx="0">
                  <c:v>-0.13183277634216081</c:v>
                </c:pt>
                <c:pt idx="1">
                  <c:v>-0.10949688830796361</c:v>
                </c:pt>
                <c:pt idx="2">
                  <c:v>-0.52344952898014552</c:v>
                </c:pt>
                <c:pt idx="3">
                  <c:v>0.50577025935188891</c:v>
                </c:pt>
                <c:pt idx="4">
                  <c:v>1.096187184382571</c:v>
                </c:pt>
                <c:pt idx="5">
                  <c:v>0.21586679922673652</c:v>
                </c:pt>
                <c:pt idx="6">
                  <c:v>-0.17325430420191601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F-42B2-AA92-930872F8857E}"/>
            </c:ext>
          </c:extLst>
        </c:ser>
        <c:ser>
          <c:idx val="4"/>
          <c:order val="4"/>
          <c:tx>
            <c:strRef>
              <c:f>'3.10'!$B$11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'3.10'!$C$11:$J$11</c15:sqref>
                  </c15:fullRef>
                </c:ext>
              </c:extLst>
              <c:f>'3.10'!$D$11:$J$11</c:f>
              <c:numCache>
                <c:formatCode>_-* #\ ##0_-;\-* #\ ##0_-;_-* "-"??_-;_-@_-</c:formatCode>
                <c:ptCount val="7"/>
                <c:pt idx="0">
                  <c:v>18.493932795162721</c:v>
                </c:pt>
                <c:pt idx="1">
                  <c:v>26.732329251582833</c:v>
                </c:pt>
                <c:pt idx="2">
                  <c:v>21.610698728467792</c:v>
                </c:pt>
                <c:pt idx="3">
                  <c:v>21.19534917291762</c:v>
                </c:pt>
                <c:pt idx="4">
                  <c:v>21.623324571708519</c:v>
                </c:pt>
                <c:pt idx="5">
                  <c:v>22.72632346815924</c:v>
                </c:pt>
                <c:pt idx="6">
                  <c:v>23.084435122747902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F-42B2-AA92-930872F8857E}"/>
            </c:ext>
          </c:extLst>
        </c:ser>
        <c:ser>
          <c:idx val="5"/>
          <c:order val="5"/>
          <c:tx>
            <c:strRef>
              <c:f>'3.10'!$B$12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'3.10'!$C$12:$J$12</c15:sqref>
                  </c15:fullRef>
                </c:ext>
              </c:extLst>
              <c:f>'3.10'!$D$12:$J$12</c:f>
              <c:numCache>
                <c:formatCode>_-* #\ ##0_-;\-* #\ ##0_-;_-* "-"??_-;_-@_-</c:formatCode>
                <c:ptCount val="7"/>
                <c:pt idx="0">
                  <c:v>2.0965196183662327</c:v>
                </c:pt>
                <c:pt idx="1">
                  <c:v>1.9899671249539883</c:v>
                </c:pt>
                <c:pt idx="2">
                  <c:v>1.3849050226531747</c:v>
                </c:pt>
                <c:pt idx="3">
                  <c:v>1.5554219754684069</c:v>
                </c:pt>
                <c:pt idx="4">
                  <c:v>1.8175372823360229E-4</c:v>
                </c:pt>
                <c:pt idx="5">
                  <c:v>4.2113489651293211E-6</c:v>
                </c:pt>
                <c:pt idx="6">
                  <c:v>5.4469144827980388E-5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F-42B2-AA92-930872F8857E}"/>
            </c:ext>
          </c:extLst>
        </c:ser>
        <c:ser>
          <c:idx val="6"/>
          <c:order val="6"/>
          <c:tx>
            <c:strRef>
              <c:f>'3.10'!$B$13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'3.10'!$C$13:$J$13</c15:sqref>
                  </c15:fullRef>
                </c:ext>
              </c:extLst>
              <c:f>'3.10'!$D$13:$J$13</c:f>
              <c:numCache>
                <c:formatCode>0</c:formatCode>
                <c:ptCount val="7"/>
                <c:pt idx="0">
                  <c:v>2.3163012495631614</c:v>
                </c:pt>
                <c:pt idx="1">
                  <c:v>2.3708588860164967</c:v>
                </c:pt>
                <c:pt idx="2">
                  <c:v>3.3458652335155459</c:v>
                </c:pt>
                <c:pt idx="3">
                  <c:v>3.2609373300604085</c:v>
                </c:pt>
                <c:pt idx="4">
                  <c:v>3.5554469648256037</c:v>
                </c:pt>
                <c:pt idx="5">
                  <c:v>3.0846903982483838</c:v>
                </c:pt>
                <c:pt idx="6">
                  <c:v>5.5080990797222924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'3.10'!$B$14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'3.10'!$C$6:$I$6</c15:sqref>
                  </c15:fullRef>
                </c:ext>
              </c:extLst>
              <c:f>'3.10'!$D$6:$I$6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'3.10'!$C$14:$J$14</c15:sqref>
                  </c15:fullRef>
                </c:ext>
              </c:extLst>
              <c:f>'3.10'!$D$14:$J$14</c:f>
              <c:numCache>
                <c:formatCode>0</c:formatCode>
                <c:ptCount val="7"/>
                <c:pt idx="0">
                  <c:v>1496.5868539999997</c:v>
                </c:pt>
                <c:pt idx="1">
                  <c:v>1599.3367730000002</c:v>
                </c:pt>
                <c:pt idx="2">
                  <c:v>1646.450235</c:v>
                </c:pt>
                <c:pt idx="3">
                  <c:v>1932.754807</c:v>
                </c:pt>
                <c:pt idx="4">
                  <c:v>2121.552079</c:v>
                </c:pt>
                <c:pt idx="5">
                  <c:v>2374.5360649999998</c:v>
                </c:pt>
                <c:pt idx="6">
                  <c:v>1701.8809510000001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0870666756396208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'2.2'!$B$9</c:f>
              <c:strCache>
                <c:ptCount val="1"/>
              </c:strCache>
            </c:strRef>
          </c:tx>
          <c:cat>
            <c:numRef>
              <c:f>'2.2'!$C$5:$G$5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'2.2'!$C$9:$G$9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E-4721-A526-0F5E9B46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723152"/>
        <c:axId val="369721512"/>
      </c:areaChart>
      <c:areaChart>
        <c:grouping val="stacked"/>
        <c:varyColors val="0"/>
        <c:ser>
          <c:idx val="1"/>
          <c:order val="0"/>
          <c:tx>
            <c:strRef>
              <c:f>'2.2'!$B$6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  <a:ln w="28575" cap="rnd">
              <a:solidFill>
                <a:srgbClr val="002A85"/>
              </a:solidFill>
              <a:round/>
            </a:ln>
            <a:effectLst/>
          </c:spPr>
          <c:cat>
            <c:numRef>
              <c:f>'2.2'!$C$5:$G$5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'2.2'!$C$6:$G$6</c:f>
              <c:numCache>
                <c:formatCode>0</c:formatCode>
                <c:ptCount val="5"/>
                <c:pt idx="0">
                  <c:v>42.308035372420669</c:v>
                </c:pt>
                <c:pt idx="1">
                  <c:v>42.170404631489717</c:v>
                </c:pt>
                <c:pt idx="2">
                  <c:v>47.335436807066351</c:v>
                </c:pt>
                <c:pt idx="3">
                  <c:v>52.451275885772809</c:v>
                </c:pt>
                <c:pt idx="4">
                  <c:v>43.949296078177952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21-4604-A009-F828BDD3E30D}"/>
            </c:ext>
          </c:extLst>
        </c:ser>
        <c:ser>
          <c:idx val="0"/>
          <c:order val="1"/>
          <c:tx>
            <c:strRef>
              <c:f>'2.2'!$B$7</c:f>
              <c:strCache>
                <c:ptCount val="1"/>
                <c:pt idx="0">
                  <c:v>Norske banker som yter investeringstjenester</c:v>
                </c:pt>
              </c:strCache>
            </c:strRef>
          </c:tx>
          <c:spPr>
            <a:solidFill>
              <a:srgbClr val="52A9FF"/>
            </a:solidFill>
            <a:ln w="28575" cap="rnd">
              <a:solidFill>
                <a:srgbClr val="52A9FF"/>
              </a:solidFill>
              <a:round/>
            </a:ln>
            <a:effectLst/>
          </c:spPr>
          <c:cat>
            <c:numRef>
              <c:f>'2.2'!$C$5:$G$5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'2.2'!$C$7:$G$7</c:f>
              <c:numCache>
                <c:formatCode>0</c:formatCode>
                <c:ptCount val="5"/>
                <c:pt idx="0">
                  <c:v>39.981691736421837</c:v>
                </c:pt>
                <c:pt idx="1">
                  <c:v>38.36100884049074</c:v>
                </c:pt>
                <c:pt idx="2">
                  <c:v>34.644282350744312</c:v>
                </c:pt>
                <c:pt idx="3">
                  <c:v>31.322181682571749</c:v>
                </c:pt>
                <c:pt idx="4">
                  <c:v>38.623534927616198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E-4721-A526-0F5E9B46BAD4}"/>
            </c:ext>
          </c:extLst>
        </c:ser>
        <c:ser>
          <c:idx val="2"/>
          <c:order val="2"/>
          <c:tx>
            <c:strRef>
              <c:f>'2.2'!$B$8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  <a:ln w="28575" cap="rnd">
              <a:solidFill>
                <a:srgbClr val="244948"/>
              </a:solidFill>
              <a:round/>
            </a:ln>
            <a:effectLst/>
          </c:spPr>
          <c:cat>
            <c:numRef>
              <c:f>'2.2'!$C$5:$G$5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'2.2'!$C$8:$G$8</c:f>
              <c:numCache>
                <c:formatCode>0</c:formatCode>
                <c:ptCount val="5"/>
                <c:pt idx="0">
                  <c:v>17.710272891157491</c:v>
                </c:pt>
                <c:pt idx="1">
                  <c:v>19.468586528019539</c:v>
                </c:pt>
                <c:pt idx="2">
                  <c:v>18.020280842189351</c:v>
                </c:pt>
                <c:pt idx="3">
                  <c:v>16.226542431655439</c:v>
                </c:pt>
                <c:pt idx="4">
                  <c:v>17.42716899420585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E-4721-A526-0F5E9B46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093848"/>
        <c:axId val="857099752"/>
      </c:areaChart>
      <c:valAx>
        <c:axId val="36972151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69723152"/>
        <c:crosses val="max"/>
        <c:crossBetween val="midCat"/>
      </c:valAx>
      <c:catAx>
        <c:axId val="36972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721512"/>
        <c:crosses val="autoZero"/>
        <c:auto val="1"/>
        <c:lblAlgn val="ctr"/>
        <c:lblOffset val="100"/>
        <c:noMultiLvlLbl val="0"/>
      </c:catAx>
      <c:valAx>
        <c:axId val="85709975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spPr>
          <a:ln/>
        </c:spPr>
        <c:crossAx val="857093848"/>
        <c:crosses val="autoZero"/>
        <c:crossBetween val="midCat"/>
      </c:valAx>
      <c:catAx>
        <c:axId val="857093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709975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D-4D36-87D3-6ABE847A6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'2.3'!$C$5:$I$5</c15:sqref>
                  </c15:fullRef>
                </c:ext>
              </c:extLst>
              <c:f>'2.3'!$D$5:$I$5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'2.3'!$C$6:$I$6</c15:sqref>
                  </c15:fullRef>
                </c:ext>
              </c:extLst>
              <c:f>'2.3'!$D$6:$I$6</c:f>
              <c:numCache>
                <c:formatCode>0</c:formatCode>
                <c:ptCount val="6"/>
                <c:pt idx="0">
                  <c:v>47.229859854295391</c:v>
                </c:pt>
                <c:pt idx="1">
                  <c:v>40.870098371488197</c:v>
                </c:pt>
                <c:pt idx="2" formatCode="#,##0">
                  <c:v>42.237685642359693</c:v>
                </c:pt>
                <c:pt idx="3" formatCode="#,##0">
                  <c:v>47.700391335797818</c:v>
                </c:pt>
                <c:pt idx="4" formatCode="#,##0">
                  <c:v>49.233777485458162</c:v>
                </c:pt>
                <c:pt idx="5" formatCode="#,##0">
                  <c:v>52.482598639625131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0-44DE-8121-26F198831A8E}"/>
            </c:ext>
          </c:extLst>
        </c:ser>
        <c:ser>
          <c:idx val="1"/>
          <c:order val="1"/>
          <c:tx>
            <c:strRef>
              <c:f>'2.3'!$B$7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D-4D36-87D3-6ABE847A6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'2.3'!$C$5:$I$5</c15:sqref>
                  </c15:fullRef>
                </c:ext>
              </c:extLst>
              <c:f>'2.3'!$D$5:$I$5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'2.3'!$C$7:$I$7</c15:sqref>
                  </c15:fullRef>
                </c:ext>
              </c:extLst>
              <c:f>'2.3'!$D$7:$I$7</c:f>
              <c:numCache>
                <c:formatCode>0</c:formatCode>
                <c:ptCount val="6"/>
                <c:pt idx="0">
                  <c:v>38.412946042044894</c:v>
                </c:pt>
                <c:pt idx="1">
                  <c:v>33.998977808272727</c:v>
                </c:pt>
                <c:pt idx="2" formatCode="#,##0">
                  <c:v>37.176975039788708</c:v>
                </c:pt>
                <c:pt idx="3" formatCode="#,##0">
                  <c:v>36.886480426089562</c:v>
                </c:pt>
                <c:pt idx="4" formatCode="#,##0">
                  <c:v>35.099105355507817</c:v>
                </c:pt>
                <c:pt idx="5" formatCode="#,##0">
                  <c:v>42.887276444822092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tx>
            <c:strRef>
              <c:f>'2.3'!$B$8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1D-4D36-87D3-6ABE847A6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'2.3'!$C$5:$I$5</c15:sqref>
                  </c15:fullRef>
                </c:ext>
              </c:extLst>
              <c:f>'2.3'!$D$5:$I$5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'2.3'!$C$8:$I$8</c15:sqref>
                  </c15:fullRef>
                </c:ext>
              </c:extLst>
              <c:f>'2.3'!$D$8:$I$8</c:f>
              <c:numCache>
                <c:formatCode>0</c:formatCode>
                <c:ptCount val="6"/>
                <c:pt idx="0">
                  <c:v>18.668092260808667</c:v>
                </c:pt>
                <c:pt idx="1">
                  <c:v>16.81209695352457</c:v>
                </c:pt>
                <c:pt idx="2" formatCode="#,##0">
                  <c:v>11.981505439056679</c:v>
                </c:pt>
                <c:pt idx="3" formatCode="#,##0">
                  <c:v>22.670486775635169</c:v>
                </c:pt>
                <c:pt idx="4" formatCode="#,##0">
                  <c:v>28.709298477300869</c:v>
                </c:pt>
                <c:pt idx="5" formatCode="#,##0">
                  <c:v>18.282864117857219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42536"/>
        <c:axId val="514443192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0"/>
      </c:valAx>
      <c:valAx>
        <c:axId val="514443192"/>
        <c:scaling>
          <c:orientation val="minMax"/>
          <c:max val="10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4442536"/>
        <c:crosses val="max"/>
        <c:crossBetween val="between"/>
        <c:majorUnit val="10"/>
      </c:valAx>
      <c:catAx>
        <c:axId val="5144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443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3-4BF7-864F-F7EC1331CE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'2.4'!$C$5:$H$5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'2.4'!$C$6:$H$6</c:f>
              <c:numCache>
                <c:formatCode>#,##0</c:formatCode>
                <c:ptCount val="6"/>
                <c:pt idx="0" formatCode="0">
                  <c:v>9.5102323822828065</c:v>
                </c:pt>
                <c:pt idx="1">
                  <c:v>7.0303718663947956</c:v>
                </c:pt>
                <c:pt idx="2">
                  <c:v>4.3643914388200384</c:v>
                </c:pt>
                <c:pt idx="3">
                  <c:v>12.125014875409139</c:v>
                </c:pt>
                <c:pt idx="4">
                  <c:v>16.466438718604579</c:v>
                </c:pt>
                <c:pt idx="5">
                  <c:v>9.5898891212550676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1"/>
          <c:tx>
            <c:strRef>
              <c:f>'2.4'!$B$7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3-4BF7-864F-F7EC1331CE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'2.4'!$C$5:$H$5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'2.4'!$C$7:$H$7</c:f>
              <c:numCache>
                <c:formatCode>#,##0</c:formatCode>
                <c:ptCount val="6"/>
                <c:pt idx="0" formatCode="0">
                  <c:v>31.142226279438123</c:v>
                </c:pt>
                <c:pt idx="1">
                  <c:v>26.1895207068352</c:v>
                </c:pt>
                <c:pt idx="2">
                  <c:v>16.49970052091771</c:v>
                </c:pt>
                <c:pt idx="3">
                  <c:v>47.596327410224063</c:v>
                </c:pt>
                <c:pt idx="4">
                  <c:v>70.212256195069344</c:v>
                </c:pt>
                <c:pt idx="5">
                  <c:v>29.66005496980587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55295"/>
        <c:axId val="1587445311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7911856"/>
        <c:crosses val="autoZero"/>
        <c:crossBetween val="midCat"/>
        <c:majorUnit val="10"/>
      </c:valAx>
      <c:valAx>
        <c:axId val="1587445311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1587455295"/>
        <c:crosses val="max"/>
        <c:crossBetween val="between"/>
      </c:valAx>
      <c:catAx>
        <c:axId val="158745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445311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5000000000012E-2"/>
          <c:y val="5.5436507936507937E-2"/>
          <c:w val="0.85947837301587304"/>
          <c:h val="0.65762817460317469"/>
        </c:manualLayout>
      </c:layout>
      <c:lineChart>
        <c:grouping val="standard"/>
        <c:varyColors val="0"/>
        <c:ser>
          <c:idx val="0"/>
          <c:order val="0"/>
          <c:tx>
            <c:strRef>
              <c:f>'2.5'!$B$7</c:f>
              <c:strCache>
                <c:ptCount val="1"/>
                <c:pt idx="0">
                  <c:v>Inntekter fra corporate finance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'2.5'!$C$6:$L$6</c:f>
              <c:strCache>
                <c:ptCount val="10"/>
                <c:pt idx="0">
                  <c:v>H1 2018</c:v>
                </c:pt>
                <c:pt idx="1">
                  <c:v>H2 2018</c:v>
                </c:pt>
                <c:pt idx="2">
                  <c:v>H1 2019</c:v>
                </c:pt>
                <c:pt idx="3">
                  <c:v>H2 2019</c:v>
                </c:pt>
                <c:pt idx="4">
                  <c:v>H1 2020</c:v>
                </c:pt>
                <c:pt idx="5">
                  <c:v>H2 2020</c:v>
                </c:pt>
                <c:pt idx="6">
                  <c:v>H1 2021</c:v>
                </c:pt>
                <c:pt idx="7">
                  <c:v>H2 2021</c:v>
                </c:pt>
                <c:pt idx="8">
                  <c:v>H1 2022</c:v>
                </c:pt>
                <c:pt idx="9">
                  <c:v>H2 2022</c:v>
                </c:pt>
              </c:strCache>
            </c:strRef>
          </c:cat>
          <c:val>
            <c:numRef>
              <c:f>'2.5'!$C$7:$L$7</c:f>
              <c:numCache>
                <c:formatCode>0</c:formatCode>
                <c:ptCount val="10"/>
                <c:pt idx="0">
                  <c:v>1.237188</c:v>
                </c:pt>
                <c:pt idx="1">
                  <c:v>1.3652789999999999</c:v>
                </c:pt>
                <c:pt idx="2">
                  <c:v>1.143194</c:v>
                </c:pt>
                <c:pt idx="3">
                  <c:v>1.3004549999999999</c:v>
                </c:pt>
                <c:pt idx="4">
                  <c:v>1.01013</c:v>
                </c:pt>
                <c:pt idx="5">
                  <c:v>2.5328379999999999</c:v>
                </c:pt>
                <c:pt idx="6">
                  <c:v>3.157429</c:v>
                </c:pt>
                <c:pt idx="7">
                  <c:v>2.434123</c:v>
                </c:pt>
                <c:pt idx="8">
                  <c:v>1.58077</c:v>
                </c:pt>
                <c:pt idx="9">
                  <c:v>1.157251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1-4364-8291-F7A1CD0DA162}"/>
            </c:ext>
          </c:extLst>
        </c:ser>
        <c:ser>
          <c:idx val="1"/>
          <c:order val="1"/>
          <c:tx>
            <c:strRef>
              <c:f>'2.5'!#REF!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'2.5'!$C$6:$L$6</c:f>
              <c:strCache>
                <c:ptCount val="10"/>
                <c:pt idx="0">
                  <c:v>H1 2018</c:v>
                </c:pt>
                <c:pt idx="1">
                  <c:v>H2 2018</c:v>
                </c:pt>
                <c:pt idx="2">
                  <c:v>H1 2019</c:v>
                </c:pt>
                <c:pt idx="3">
                  <c:v>H2 2019</c:v>
                </c:pt>
                <c:pt idx="4">
                  <c:v>H1 2020</c:v>
                </c:pt>
                <c:pt idx="5">
                  <c:v>H2 2020</c:v>
                </c:pt>
                <c:pt idx="6">
                  <c:v>H1 2021</c:v>
                </c:pt>
                <c:pt idx="7">
                  <c:v>H2 2021</c:v>
                </c:pt>
                <c:pt idx="8">
                  <c:v>H1 2022</c:v>
                </c:pt>
                <c:pt idx="9">
                  <c:v>H2 2022</c:v>
                </c:pt>
              </c:strCache>
            </c:strRef>
          </c:cat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99112"/>
        <c:axId val="899904032"/>
        <c:extLst/>
      </c:lineChart>
      <c:lineChart>
        <c:grouping val="standard"/>
        <c:varyColors val="0"/>
        <c:ser>
          <c:idx val="2"/>
          <c:order val="2"/>
          <c:tx>
            <c:strRef>
              <c:f>'2.5'!$B$8</c:f>
              <c:strCache>
                <c:ptCount val="1"/>
                <c:pt idx="0">
                  <c:v>Samlede driftsinntekter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'2.5'!$C$6:$L$6</c:f>
              <c:strCache>
                <c:ptCount val="10"/>
                <c:pt idx="0">
                  <c:v>H1 2018</c:v>
                </c:pt>
                <c:pt idx="1">
                  <c:v>H2 2018</c:v>
                </c:pt>
                <c:pt idx="2">
                  <c:v>H1 2019</c:v>
                </c:pt>
                <c:pt idx="3">
                  <c:v>H2 2019</c:v>
                </c:pt>
                <c:pt idx="4">
                  <c:v>H1 2020</c:v>
                </c:pt>
                <c:pt idx="5">
                  <c:v>H2 2020</c:v>
                </c:pt>
                <c:pt idx="6">
                  <c:v>H1 2021</c:v>
                </c:pt>
                <c:pt idx="7">
                  <c:v>H2 2021</c:v>
                </c:pt>
                <c:pt idx="8">
                  <c:v>H1 2022</c:v>
                </c:pt>
                <c:pt idx="9">
                  <c:v>H2 2022</c:v>
                </c:pt>
              </c:strCache>
            </c:strRef>
          </c:cat>
          <c:val>
            <c:numRef>
              <c:f>'2.5'!$C$8:$L$8</c:f>
              <c:numCache>
                <c:formatCode>0</c:formatCode>
                <c:ptCount val="10"/>
                <c:pt idx="0">
                  <c:v>3.2803749999999998</c:v>
                </c:pt>
                <c:pt idx="1">
                  <c:v>3.465125</c:v>
                </c:pt>
                <c:pt idx="2">
                  <c:v>3.2911489999999999</c:v>
                </c:pt>
                <c:pt idx="3">
                  <c:v>3.608393</c:v>
                </c:pt>
                <c:pt idx="4">
                  <c:v>3.421081</c:v>
                </c:pt>
                <c:pt idx="5">
                  <c:v>5.321078</c:v>
                </c:pt>
                <c:pt idx="6">
                  <c:v>6.0635260000000004</c:v>
                </c:pt>
                <c:pt idx="7">
                  <c:v>5.8354759999999999</c:v>
                </c:pt>
                <c:pt idx="8">
                  <c:v>4.793393</c:v>
                </c:pt>
                <c:pt idx="9">
                  <c:v>4.7988239999999998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04912"/>
        <c:axId val="959604584"/>
      </c:lineChart>
      <c:catAx>
        <c:axId val="89989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904032"/>
        <c:crosses val="autoZero"/>
        <c:auto val="1"/>
        <c:lblAlgn val="ctr"/>
        <c:lblOffset val="100"/>
        <c:noMultiLvlLbl val="0"/>
      </c:catAx>
      <c:valAx>
        <c:axId val="899904032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layout>
            <c:manualLayout>
              <c:xMode val="edge"/>
              <c:yMode val="edge"/>
              <c:x val="1.058857923435678E-2"/>
              <c:y val="0.3424311721548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899112"/>
        <c:crosses val="autoZero"/>
        <c:crossBetween val="midCat"/>
        <c:majorUnit val="1"/>
      </c:valAx>
      <c:valAx>
        <c:axId val="959604584"/>
        <c:scaling>
          <c:orientation val="minMax"/>
          <c:max val="1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604912"/>
        <c:crosses val="max"/>
        <c:crossBetween val="between"/>
        <c:majorUnit val="1"/>
      </c:valAx>
      <c:catAx>
        <c:axId val="95960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960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9090056366072651E-2"/>
          <c:y val="0.84481541811357408"/>
          <c:w val="0.91488611111111129"/>
          <c:h val="0.11482635458621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75494250525403E-2"/>
          <c:y val="4.0459870961161638E-2"/>
          <c:w val="0.89655530302996367"/>
          <c:h val="0.68742635407562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Individuell 
portefølje-
forvaltning</c:v>
                </c:pt>
                <c:pt idx="3">
                  <c:v>Utførelse av ordre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Andre inntekter 
fra inv.- og tilleggs-
tjenester</c:v>
                </c:pt>
                <c:pt idx="7">
                  <c:v>Ordreformidling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'2.6'!$C$7:$C$15</c:f>
              <c:numCache>
                <c:formatCode>#,##0</c:formatCode>
                <c:ptCount val="9"/>
                <c:pt idx="0">
                  <c:v>46.991772923477107</c:v>
                </c:pt>
                <c:pt idx="1">
                  <c:v>14.568347832868669</c:v>
                </c:pt>
                <c:pt idx="2">
                  <c:v>9.4900900092293465</c:v>
                </c:pt>
                <c:pt idx="3">
                  <c:v>10.84229584968555</c:v>
                </c:pt>
                <c:pt idx="4">
                  <c:v>9.477046898555022</c:v>
                </c:pt>
                <c:pt idx="5">
                  <c:v>4.9664501274980877</c:v>
                </c:pt>
                <c:pt idx="6">
                  <c:v>1.4732075849722519</c:v>
                </c:pt>
                <c:pt idx="7">
                  <c:v>2.7964025890574691</c:v>
                </c:pt>
                <c:pt idx="8">
                  <c:v>-0.60561381534350534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A-459E-B734-2CE8CBB37F6D}"/>
            </c:ext>
          </c:extLst>
        </c:ser>
        <c:ser>
          <c:idx val="1"/>
          <c:order val="1"/>
          <c:tx>
            <c:strRef>
              <c:f>'2.6'!$D$6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0260788303239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2-45A6-A8CB-6130D733847C}"/>
                </c:ext>
              </c:extLst>
            </c:dLbl>
            <c:dLbl>
              <c:idx val="8"/>
              <c:layout>
                <c:manualLayout>
                  <c:x val="-1.7248511068055741E-3"/>
                  <c:y val="6.9115920965784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2-45A6-A8CB-6130D7338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Ytelse av 
tilknyttede 
tjenester</c:v>
                </c:pt>
                <c:pt idx="2">
                  <c:v>Individuell 
portefølje-
forvaltning</c:v>
                </c:pt>
                <c:pt idx="3">
                  <c:v>Utførelse av ordre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Andre inntekter 
fra inv.- og tilleggs-
tjenester</c:v>
                </c:pt>
                <c:pt idx="7">
                  <c:v>Ordreformidling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'2.6'!$D$7:$D$15</c:f>
              <c:numCache>
                <c:formatCode>#,##0</c:formatCode>
                <c:ptCount val="9"/>
                <c:pt idx="0">
                  <c:v>28.5441936936998</c:v>
                </c:pt>
                <c:pt idx="1">
                  <c:v>17.339787037761969</c:v>
                </c:pt>
                <c:pt idx="2">
                  <c:v>13.708217818675291</c:v>
                </c:pt>
                <c:pt idx="3">
                  <c:v>13.431754098140191</c:v>
                </c:pt>
                <c:pt idx="4">
                  <c:v>10.927473805065089</c:v>
                </c:pt>
                <c:pt idx="5">
                  <c:v>9.1752719939509291</c:v>
                </c:pt>
                <c:pt idx="6">
                  <c:v>2.9113290493740922</c:v>
                </c:pt>
                <c:pt idx="7">
                  <c:v>2.847329246200331</c:v>
                </c:pt>
                <c:pt idx="8">
                  <c:v>1.114643257132319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'2.6'!$E$6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'2.6'!$B$7:$B$14</c:f>
              <c:strCache>
                <c:ptCount val="8"/>
                <c:pt idx="0">
                  <c:v>Corporate 
finance</c:v>
                </c:pt>
                <c:pt idx="1">
                  <c:v>Ytelse av 
tilknyttede 
tjenester</c:v>
                </c:pt>
                <c:pt idx="2">
                  <c:v>Individuell 
portefølje-
forvaltning</c:v>
                </c:pt>
                <c:pt idx="3">
                  <c:v>Utførelse av ordre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Andre inntekter 
fra inv.- og tilleggs-
tjenester</c:v>
                </c:pt>
                <c:pt idx="7">
                  <c:v>Ordreformidling</c:v>
                </c:pt>
              </c:strCache>
            </c:strRef>
          </c:xVal>
          <c:yVal>
            <c:numRef>
              <c:f>'2.6'!$E$7:$E$15</c:f>
              <c:numCache>
                <c:formatCode>#,##0</c:formatCode>
                <c:ptCount val="9"/>
                <c:pt idx="0">
                  <c:v>-51.032897485349316</c:v>
                </c:pt>
                <c:pt idx="1">
                  <c:v>-4.0506770165123722</c:v>
                </c:pt>
                <c:pt idx="2">
                  <c:v>16.444538117259079</c:v>
                </c:pt>
                <c:pt idx="3">
                  <c:v>-0.13347543842650911</c:v>
                </c:pt>
                <c:pt idx="4">
                  <c:v>-7.0487569989198997</c:v>
                </c:pt>
                <c:pt idx="5">
                  <c:v>48.929703972194297</c:v>
                </c:pt>
                <c:pt idx="6">
                  <c:v>59.307346959731198</c:v>
                </c:pt>
                <c:pt idx="7">
                  <c:v>-17.918279518188161</c:v>
                </c:pt>
                <c:pt idx="8">
                  <c:v>-248.37084732591379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185136"/>
        <c:axId val="736183168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0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100"/>
          <c:min val="-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818869393789073E-3"/>
              <c:y val="0.40703900850083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736183168"/>
        <c:scaling>
          <c:orientation val="minMax"/>
          <c:max val="100"/>
          <c:min val="-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185136"/>
        <c:crosses val="max"/>
        <c:crossBetween val="midCat"/>
        <c:majorUnit val="20"/>
      </c:valAx>
      <c:valAx>
        <c:axId val="73618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18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25455321260602"/>
          <c:y val="0.93352867432500319"/>
          <c:w val="0.65420581525717969"/>
          <c:h val="5.279027460401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1390255637608E-2"/>
          <c:y val="4.3957866068347139E-2"/>
          <c:w val="0.89968074302401435"/>
          <c:h val="0.6452759918911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Investerings-
rådgivning</c:v>
                </c:pt>
                <c:pt idx="5">
                  <c:v>Corporate finance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'2.7'!$C$7:$C$15</c:f>
              <c:numCache>
                <c:formatCode>#,##0</c:formatCode>
                <c:ptCount val="9"/>
                <c:pt idx="0">
                  <c:v>34.674050580400781</c:v>
                </c:pt>
                <c:pt idx="1">
                  <c:v>19.531843610343291</c:v>
                </c:pt>
                <c:pt idx="2">
                  <c:v>8.9536835765803211</c:v>
                </c:pt>
                <c:pt idx="3">
                  <c:v>13.138385868019551</c:v>
                </c:pt>
                <c:pt idx="4">
                  <c:v>10.39241737764042</c:v>
                </c:pt>
                <c:pt idx="5">
                  <c:v>12.51126000537419</c:v>
                </c:pt>
                <c:pt idx="6">
                  <c:v>0.53865370275541002</c:v>
                </c:pt>
                <c:pt idx="7">
                  <c:v>0.17190199836716261</c:v>
                </c:pt>
                <c:pt idx="8">
                  <c:v>8.7803280518875454E-2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05B-B245-375741F77D84}"/>
            </c:ext>
          </c:extLst>
        </c:ser>
        <c:ser>
          <c:idx val="1"/>
          <c:order val="1"/>
          <c:tx>
            <c:strRef>
              <c:f>'2.7'!$D$6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Investerings-
rådgivning</c:v>
                </c:pt>
                <c:pt idx="5">
                  <c:v>Corporate finance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'2.7'!$D$7:$D$15</c:f>
              <c:numCache>
                <c:formatCode>#,##0</c:formatCode>
                <c:ptCount val="9"/>
                <c:pt idx="0">
                  <c:v>38.771895228765707</c:v>
                </c:pt>
                <c:pt idx="1">
                  <c:v>19.278163262484941</c:v>
                </c:pt>
                <c:pt idx="2">
                  <c:v>14.59382992627657</c:v>
                </c:pt>
                <c:pt idx="3">
                  <c:v>9.5382387215742028</c:v>
                </c:pt>
                <c:pt idx="4">
                  <c:v>9.3804346323499086</c:v>
                </c:pt>
                <c:pt idx="5">
                  <c:v>7.4999595328687034</c:v>
                </c:pt>
                <c:pt idx="6">
                  <c:v>0.50669574471277723</c:v>
                </c:pt>
                <c:pt idx="7">
                  <c:v>0.27308519873024178</c:v>
                </c:pt>
                <c:pt idx="8">
                  <c:v>0.15769775223694621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'2.7'!$E$6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Ytelse av 
tilknyttede 
tjenester</c:v>
                </c:pt>
                <c:pt idx="2">
                  <c:v>Netto-
inntekter 
fra egen-
handel</c:v>
                </c:pt>
                <c:pt idx="3">
                  <c:v>Andre drifts-
inntekter</c:v>
                </c:pt>
                <c:pt idx="4">
                  <c:v>Investerings-
rådgivning</c:v>
                </c:pt>
                <c:pt idx="5">
                  <c:v>Corporate finance</c:v>
                </c:pt>
                <c:pt idx="6">
                  <c:v>Individuell 
portefølje-
forvaltning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xVal>
          <c:yVal>
            <c:numRef>
              <c:f>'2.7'!$E$7:$E$15</c:f>
              <c:numCache>
                <c:formatCode>#,##0</c:formatCode>
                <c:ptCount val="9"/>
                <c:pt idx="0">
                  <c:v>21.734890075748559</c:v>
                </c:pt>
                <c:pt idx="1">
                  <c:v>7.4546048454865632</c:v>
                </c:pt>
                <c:pt idx="2">
                  <c:v>77.447609962690905</c:v>
                </c:pt>
                <c:pt idx="3">
                  <c:v>-20.96330149480519</c:v>
                </c:pt>
                <c:pt idx="4">
                  <c:v>-1.7327060489375901</c:v>
                </c:pt>
                <c:pt idx="5">
                  <c:v>-34.737983858530818</c:v>
                </c:pt>
                <c:pt idx="6">
                  <c:v>2.4094946986340631</c:v>
                </c:pt>
                <c:pt idx="7">
                  <c:v>72.94971565399581</c:v>
                </c:pt>
                <c:pt idx="8">
                  <c:v>95.531790213888073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100"/>
          <c:min val="-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762283076209776E-3"/>
              <c:y val="0.24197869615957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100"/>
          <c:min val="-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26129206144464E-2"/>
          <c:y val="4.0459764255984902E-2"/>
          <c:w val="0.89126172800593484"/>
          <c:h val="0.66783408207040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Individuell 
portefølje-
forvaltning</c:v>
                </c:pt>
                <c:pt idx="4">
                  <c:v>Corporate finance</c:v>
                </c:pt>
                <c:pt idx="5">
                  <c:v>Ytelse 
av 
tilknyttede 
tjenester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'2.8'!$C$8:$C$16</c:f>
              <c:numCache>
                <c:formatCode>#,##0</c:formatCode>
                <c:ptCount val="9"/>
                <c:pt idx="0">
                  <c:v>20.850395141173841</c:v>
                </c:pt>
                <c:pt idx="1">
                  <c:v>19.134620956106119</c:v>
                </c:pt>
                <c:pt idx="2">
                  <c:v>16.23804436365343</c:v>
                </c:pt>
                <c:pt idx="3">
                  <c:v>7.0993960946078536</c:v>
                </c:pt>
                <c:pt idx="4">
                  <c:v>15.859783425380501</c:v>
                </c:pt>
                <c:pt idx="5">
                  <c:v>11.39051958083382</c:v>
                </c:pt>
                <c:pt idx="6">
                  <c:v>4.1392971405120393</c:v>
                </c:pt>
                <c:pt idx="7">
                  <c:v>5.1113113859942407</c:v>
                </c:pt>
                <c:pt idx="8">
                  <c:v>0.1761769834037355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8-4EED-A17D-19FF26C01816}"/>
            </c:ext>
          </c:extLst>
        </c:ser>
        <c:ser>
          <c:idx val="1"/>
          <c:order val="1"/>
          <c:tx>
            <c:strRef>
              <c:f>'2.8'!$D$7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60848809930371E-3"/>
                  <c:y val="1.546192312721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8-45B1-A448-AF45346A9006}"/>
                </c:ext>
              </c:extLst>
            </c:dLbl>
            <c:dLbl>
              <c:idx val="5"/>
              <c:layout>
                <c:manualLayout>
                  <c:x val="0"/>
                  <c:y val="1.855430775265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A9-4B1D-B9DB-9EF90B425399}"/>
                </c:ext>
              </c:extLst>
            </c:dLbl>
            <c:dLbl>
              <c:idx val="6"/>
              <c:layout>
                <c:manualLayout>
                  <c:x val="0"/>
                  <c:y val="1.23695385017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9-4B1D-B9DB-9EF90B425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Individuell 
portefølje-
forvaltning</c:v>
                </c:pt>
                <c:pt idx="4">
                  <c:v>Corporate finance</c:v>
                </c:pt>
                <c:pt idx="5">
                  <c:v>Ytelse 
av 
tilknyttede 
tjenester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'2.8'!$D$8:$D$16</c:f>
              <c:numCache>
                <c:formatCode>#,##0</c:formatCode>
                <c:ptCount val="9"/>
                <c:pt idx="0">
                  <c:v>23.69658404097763</c:v>
                </c:pt>
                <c:pt idx="1">
                  <c:v>20.149524946783661</c:v>
                </c:pt>
                <c:pt idx="2">
                  <c:v>14.99651457860849</c:v>
                </c:pt>
                <c:pt idx="3">
                  <c:v>13.00533381429606</c:v>
                </c:pt>
                <c:pt idx="4">
                  <c:v>11.718151577568401</c:v>
                </c:pt>
                <c:pt idx="5">
                  <c:v>7.554198733240634</c:v>
                </c:pt>
                <c:pt idx="6">
                  <c:v>4.7735878630073154</c:v>
                </c:pt>
                <c:pt idx="7">
                  <c:v>4.0244621710595112</c:v>
                </c:pt>
                <c:pt idx="8">
                  <c:v>8.1642274458295638E-2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1.1796509285958294E-2"/>
                  <c:y val="-3.0923846254428257E-3"/>
                </c:manualLayout>
              </c:layout>
              <c:tx>
                <c:rich>
                  <a:bodyPr/>
                  <a:lstStyle/>
                  <a:p>
                    <a:fld id="{01EA7D96-20F7-46AC-8E71-C863EED85B52}" type="CELLREF">
                      <a:rPr lang="en-US"/>
                      <a:pPr/>
                      <a:t>[CELLEREF]</a:t>
                    </a:fld>
                    <a:endParaRPr lang="nb-N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{01EA7D96-20F7-46AC-8E71-C863EED85B52}</c15:txfldGUID>
                      <c15:f>'2.8'!$F$12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A8-45B1-A448-AF45346A9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Andre 
drifts-
inntekter</c:v>
                </c:pt>
                <c:pt idx="3">
                  <c:v>Individuell 
portefølje-
forvaltning</c:v>
                </c:pt>
                <c:pt idx="4">
                  <c:v>Corporate finance</c:v>
                </c:pt>
                <c:pt idx="5">
                  <c:v>Ytelse 
av 
tilknyttede 
tjenester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xVal>
          <c:yVal>
            <c:numRef>
              <c:f>'2.8'!$E$8:$E$16</c:f>
              <c:numCache>
                <c:formatCode>#,##0</c:formatCode>
                <c:ptCount val="9"/>
                <c:pt idx="0">
                  <c:v>10.591596588475371</c:v>
                </c:pt>
                <c:pt idx="1">
                  <c:v>2.4697367466095401</c:v>
                </c:pt>
                <c:pt idx="2">
                  <c:v>-10.131543442070599</c:v>
                </c:pt>
                <c:pt idx="3">
                  <c:v>78.258714018313341</c:v>
                </c:pt>
                <c:pt idx="4">
                  <c:v>-28.102708260049731</c:v>
                </c:pt>
                <c:pt idx="5">
                  <c:v>-35.464965957080061</c:v>
                </c:pt>
                <c:pt idx="6">
                  <c:v>12.21967063287771</c:v>
                </c:pt>
                <c:pt idx="7">
                  <c:v>-23.382816562281882</c:v>
                </c:pt>
                <c:pt idx="8">
                  <c:v>-54.906224517531953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831430359261002E-3"/>
              <c:y val="0.4031163430885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50"/>
          <c:min val="-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157082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61279552810122"/>
          <c:y val="0.95214163540062235"/>
          <c:w val="0.71063874846776964"/>
          <c:h val="4.7729617472021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'2.9'!$C$6:$G$6</c:f>
              <c:numCache>
                <c:formatCode>#,##0</c:formatCode>
                <c:ptCount val="5"/>
                <c:pt idx="0">
                  <c:v>27.30052942240345</c:v>
                </c:pt>
                <c:pt idx="1">
                  <c:v>31.453089693943451</c:v>
                </c:pt>
                <c:pt idx="2">
                  <c:v>30.682755834500931</c:v>
                </c:pt>
                <c:pt idx="3">
                  <c:v>32.056829768377192</c:v>
                </c:pt>
                <c:pt idx="4">
                  <c:v>32.561902450064864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B53-A2B0-F13FC7F17264}"/>
            </c:ext>
          </c:extLst>
        </c:ser>
        <c:ser>
          <c:idx val="1"/>
          <c:order val="1"/>
          <c:tx>
            <c:strRef>
              <c:f>'2.9'!$B$7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'2.9'!$C$7:$G$7</c:f>
              <c:numCache>
                <c:formatCode>#,##0</c:formatCode>
                <c:ptCount val="5"/>
                <c:pt idx="0">
                  <c:v>51.572659251464678</c:v>
                </c:pt>
                <c:pt idx="1">
                  <c:v>46.538929105340728</c:v>
                </c:pt>
                <c:pt idx="2">
                  <c:v>44.926747011836333</c:v>
                </c:pt>
                <c:pt idx="3">
                  <c:v>36.959102842827228</c:v>
                </c:pt>
                <c:pt idx="4">
                  <c:v>30.02306539426743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5-4B53-A2B0-F13FC7F17264}"/>
            </c:ext>
          </c:extLst>
        </c:ser>
        <c:ser>
          <c:idx val="2"/>
          <c:order val="2"/>
          <c:tx>
            <c:strRef>
              <c:f>'2.9'!$B$8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'2.9'!$C$8:$G$8</c:f>
              <c:numCache>
                <c:formatCode>#,##0</c:formatCode>
                <c:ptCount val="5"/>
                <c:pt idx="0">
                  <c:v>-7.7330746507511108E-2</c:v>
                </c:pt>
                <c:pt idx="1">
                  <c:v>-3.8932733893589463E-2</c:v>
                </c:pt>
                <c:pt idx="2">
                  <c:v>-4.2773644113598353E-2</c:v>
                </c:pt>
                <c:pt idx="3">
                  <c:v>-6.5893270325704679E-3</c:v>
                </c:pt>
                <c:pt idx="4">
                  <c:v>9.3102816841066915E-2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5-4B53-A2B0-F13FC7F17264}"/>
            </c:ext>
          </c:extLst>
        </c:ser>
        <c:ser>
          <c:idx val="3"/>
          <c:order val="3"/>
          <c:tx>
            <c:strRef>
              <c:f>'2.9'!$B$9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'2.9'!$C$9:$G$9</c:f>
              <c:numCache>
                <c:formatCode>#,##0</c:formatCode>
                <c:ptCount val="5"/>
                <c:pt idx="0">
                  <c:v>14.30119873618213</c:v>
                </c:pt>
                <c:pt idx="1">
                  <c:v>14.977518754938631</c:v>
                </c:pt>
                <c:pt idx="2">
                  <c:v>19.105582930397151</c:v>
                </c:pt>
                <c:pt idx="3">
                  <c:v>25.207382823347189</c:v>
                </c:pt>
                <c:pt idx="4">
                  <c:v>29.650357124803708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5-4B53-A2B0-F13FC7F17264}"/>
            </c:ext>
          </c:extLst>
        </c:ser>
        <c:ser>
          <c:idx val="4"/>
          <c:order val="4"/>
          <c:tx>
            <c:strRef>
              <c:f>'2.9'!$B$10</c:f>
              <c:strCache>
                <c:ptCount val="1"/>
                <c:pt idx="0">
                  <c:v>AIF-andeler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'2.9'!$C$10:$G$10</c:f>
              <c:numCache>
                <c:formatCode>#,##0</c:formatCode>
                <c:ptCount val="5"/>
                <c:pt idx="0">
                  <c:v>2.377353559351759</c:v>
                </c:pt>
                <c:pt idx="1">
                  <c:v>2.7816077456889809</c:v>
                </c:pt>
                <c:pt idx="2">
                  <c:v>2.798472484985902</c:v>
                </c:pt>
                <c:pt idx="3">
                  <c:v>3.292740653019762</c:v>
                </c:pt>
                <c:pt idx="4">
                  <c:v>4.0277956459873456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5-4B53-A2B0-F13FC7F17264}"/>
            </c:ext>
          </c:extLst>
        </c:ser>
        <c:ser>
          <c:idx val="5"/>
          <c:order val="5"/>
          <c:tx>
            <c:strRef>
              <c:f>'2.9'!$B$11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'2.9'!$C$11:$G$11</c:f>
              <c:numCache>
                <c:formatCode>#,##0</c:formatCode>
                <c:ptCount val="5"/>
                <c:pt idx="0">
                  <c:v>2.2408142335706418</c:v>
                </c:pt>
                <c:pt idx="1">
                  <c:v>2.2098311891127169</c:v>
                </c:pt>
                <c:pt idx="2">
                  <c:v>-0.2789099034823162</c:v>
                </c:pt>
                <c:pt idx="3">
                  <c:v>-0.21602602558971201</c:v>
                </c:pt>
                <c:pt idx="4">
                  <c:v>0.12017122240582601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5-4B53-A2B0-F13FC7F17264}"/>
            </c:ext>
          </c:extLst>
        </c:ser>
        <c:ser>
          <c:idx val="6"/>
          <c:order val="6"/>
          <c:tx>
            <c:strRef>
              <c:f>'2.9'!$B$12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numRef>
              <c:f>'2.9'!$C$5:$G$5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'2.9'!$C$12:$G$12</c:f>
              <c:numCache>
                <c:formatCode>#,##0</c:formatCode>
                <c:ptCount val="5"/>
                <c:pt idx="0">
                  <c:v>2.2847755435348538</c:v>
                </c:pt>
                <c:pt idx="1">
                  <c:v>2.0779562448690729</c:v>
                </c:pt>
                <c:pt idx="2">
                  <c:v>2.8081252858756032</c:v>
                </c:pt>
                <c:pt idx="3">
                  <c:v>2.7065592650509149</c:v>
                </c:pt>
                <c:pt idx="4">
                  <c:v>3.523605345629766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'2.9'!$B$13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f>'2.9'!$C$5:$F$5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'2.9'!$C$13:$G$13</c:f>
              <c:numCache>
                <c:formatCode>#,##0</c:formatCode>
                <c:ptCount val="5"/>
                <c:pt idx="0">
                  <c:v>291.94080000000002</c:v>
                </c:pt>
                <c:pt idx="1">
                  <c:v>308.24960900000002</c:v>
                </c:pt>
                <c:pt idx="2">
                  <c:v>348.66564</c:v>
                </c:pt>
                <c:pt idx="3">
                  <c:v>418.28247199999998</c:v>
                </c:pt>
                <c:pt idx="4">
                  <c:v>388.21274399999999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1567216"/>
        <c:crosses val="max"/>
        <c:crossBetween val="between"/>
        <c:majorUnit val="100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6317117359629363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</xdr:colOff>
      <xdr:row>13</xdr:row>
      <xdr:rowOff>162392</xdr:rowOff>
    </xdr:from>
    <xdr:to>
      <xdr:col>1</xdr:col>
      <xdr:colOff>5905501</xdr:colOff>
      <xdr:row>31</xdr:row>
      <xdr:rowOff>156883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123E1B8-58E9-42B1-BA3A-8641DCC91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14</xdr:row>
      <xdr:rowOff>157162</xdr:rowOff>
    </xdr:from>
    <xdr:to>
      <xdr:col>6</xdr:col>
      <xdr:colOff>291353</xdr:colOff>
      <xdr:row>30</xdr:row>
      <xdr:rowOff>134470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0F957A-5CF4-4305-84AB-51AFA7B2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685798</xdr:colOff>
      <xdr:row>13</xdr:row>
      <xdr:rowOff>82549</xdr:rowOff>
    </xdr:from>
    <xdr:to>
      <xdr:col>4</xdr:col>
      <xdr:colOff>219075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A3E58E-702D-4773-8AE5-B93775BC4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13</xdr:row>
      <xdr:rowOff>95249</xdr:rowOff>
    </xdr:from>
    <xdr:to>
      <xdr:col>3</xdr:col>
      <xdr:colOff>517525</xdr:colOff>
      <xdr:row>30</xdr:row>
      <xdr:rowOff>31749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344548-4F1F-47FC-8594-32415752A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17</xdr:row>
      <xdr:rowOff>157162</xdr:rowOff>
    </xdr:from>
    <xdr:to>
      <xdr:col>6</xdr:col>
      <xdr:colOff>537882</xdr:colOff>
      <xdr:row>35</xdr:row>
      <xdr:rowOff>78442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4C6B46-5FAF-458B-B6B5-54928D119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57150</xdr:rowOff>
    </xdr:from>
    <xdr:to>
      <xdr:col>6</xdr:col>
      <xdr:colOff>38100</xdr:colOff>
      <xdr:row>35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C455B1-7E7D-4123-9522-49EC4C83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15</xdr:row>
      <xdr:rowOff>120650</xdr:rowOff>
    </xdr:from>
    <xdr:to>
      <xdr:col>3</xdr:col>
      <xdr:colOff>752475</xdr:colOff>
      <xdr:row>34</xdr:row>
      <xdr:rowOff>38101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C99F28-BE14-4C00-9F68-EAB845D3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1333499</xdr:colOff>
      <xdr:row>14</xdr:row>
      <xdr:rowOff>88898</xdr:rowOff>
    </xdr:from>
    <xdr:to>
      <xdr:col>6</xdr:col>
      <xdr:colOff>257175</xdr:colOff>
      <xdr:row>35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EB70AC-1098-4B9E-BEEA-2BDD8E10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738187</xdr:colOff>
      <xdr:row>14</xdr:row>
      <xdr:rowOff>100011</xdr:rowOff>
    </xdr:from>
    <xdr:to>
      <xdr:col>3</xdr:col>
      <xdr:colOff>593912</xdr:colOff>
      <xdr:row>35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1C0EEE-13D3-48CE-87B7-9B8B4129A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16</xdr:row>
      <xdr:rowOff>65087</xdr:rowOff>
    </xdr:from>
    <xdr:to>
      <xdr:col>10</xdr:col>
      <xdr:colOff>0</xdr:colOff>
      <xdr:row>40</xdr:row>
      <xdr:rowOff>142876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C3A2FD-55F8-458C-8A2F-D61488ED3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738186</xdr:colOff>
      <xdr:row>21</xdr:row>
      <xdr:rowOff>61911</xdr:rowOff>
    </xdr:from>
    <xdr:to>
      <xdr:col>8</xdr:col>
      <xdr:colOff>0</xdr:colOff>
      <xdr:row>44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B2950C-9139-4BC9-810C-D371EFF6B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12</xdr:row>
      <xdr:rowOff>38099</xdr:rowOff>
    </xdr:from>
    <xdr:to>
      <xdr:col>4</xdr:col>
      <xdr:colOff>642936</xdr:colOff>
      <xdr:row>35</xdr:row>
      <xdr:rowOff>142875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204DC75A-DF41-44AF-88EB-CF830E13E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13</xdr:row>
      <xdr:rowOff>44450</xdr:rowOff>
    </xdr:from>
    <xdr:to>
      <xdr:col>5</xdr:col>
      <xdr:colOff>15875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DF5C20-2790-4C11-8898-22AE69EB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712718</xdr:colOff>
      <xdr:row>11</xdr:row>
      <xdr:rowOff>147016</xdr:rowOff>
    </xdr:from>
    <xdr:to>
      <xdr:col>5</xdr:col>
      <xdr:colOff>358589</xdr:colOff>
      <xdr:row>29</xdr:row>
      <xdr:rowOff>112060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721BFCD-9966-4D35-BA63-5F43A173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429417</xdr:colOff>
      <xdr:row>14</xdr:row>
      <xdr:rowOff>130968</xdr:rowOff>
    </xdr:from>
    <xdr:to>
      <xdr:col>5</xdr:col>
      <xdr:colOff>702469</xdr:colOff>
      <xdr:row>36</xdr:row>
      <xdr:rowOff>35718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9E62A2-BA41-4DAC-A422-5118A0EB8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733148</xdr:colOff>
      <xdr:row>18</xdr:row>
      <xdr:rowOff>36773</xdr:rowOff>
    </xdr:from>
    <xdr:to>
      <xdr:col>3</xdr:col>
      <xdr:colOff>436719</xdr:colOff>
      <xdr:row>36</xdr:row>
      <xdr:rowOff>41414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B5E56D1-760E-4E10-BF4E-F4C3A384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735759</xdr:colOff>
      <xdr:row>18</xdr:row>
      <xdr:rowOff>9617</xdr:rowOff>
    </xdr:from>
    <xdr:to>
      <xdr:col>4</xdr:col>
      <xdr:colOff>3014382</xdr:colOff>
      <xdr:row>37</xdr:row>
      <xdr:rowOff>145676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81DE1EF-48BA-4595-9434-EAB356CAB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674685</xdr:colOff>
      <xdr:row>20</xdr:row>
      <xdr:rowOff>133350</xdr:rowOff>
    </xdr:from>
    <xdr:to>
      <xdr:col>4</xdr:col>
      <xdr:colOff>2940844</xdr:colOff>
      <xdr:row>43</xdr:row>
      <xdr:rowOff>35719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51D44FB-CE82-456B-A59D-2999BD980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1042986</xdr:colOff>
      <xdr:row>16</xdr:row>
      <xdr:rowOff>138111</xdr:rowOff>
    </xdr:from>
    <xdr:to>
      <xdr:col>9</xdr:col>
      <xdr:colOff>276225</xdr:colOff>
      <xdr:row>36</xdr:row>
      <xdr:rowOff>19050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1472385-87EB-4D3C-8885-239AFA6DE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9AE2-2F2E-4A8A-94E4-F6ED94658BD8}">
  <dimension ref="A1:I13"/>
  <sheetViews>
    <sheetView tabSelected="1" zoomScale="85" zoomScaleNormal="85" workbookViewId="0"/>
  </sheetViews>
  <sheetFormatPr baseColWidth="10" defaultColWidth="11.44140625" defaultRowHeight="15.6" x14ac:dyDescent="0.35"/>
  <cols>
    <col min="1" max="1" width="8.6640625" style="1" customWidth="1"/>
    <col min="2" max="2" width="89.33203125" style="1" bestFit="1" customWidth="1"/>
    <col min="3" max="16384" width="11.44140625" style="1"/>
  </cols>
  <sheetData>
    <row r="1" spans="1:9" ht="21" x14ac:dyDescent="0.5">
      <c r="A1" s="31" t="s">
        <v>0</v>
      </c>
      <c r="B1" s="32" t="s">
        <v>1</v>
      </c>
      <c r="C1" s="21"/>
    </row>
    <row r="2" spans="1:9" ht="21" x14ac:dyDescent="0.5">
      <c r="A2" s="31" t="s">
        <v>2</v>
      </c>
      <c r="B2" s="32" t="s">
        <v>3</v>
      </c>
      <c r="C2" s="21"/>
    </row>
    <row r="4" spans="1:9" ht="21" x14ac:dyDescent="0.5">
      <c r="A4" s="31"/>
      <c r="B4" s="31" t="s">
        <v>4</v>
      </c>
      <c r="C4" s="70"/>
      <c r="D4" s="70"/>
      <c r="E4" s="70"/>
      <c r="F4" s="70"/>
      <c r="G4" s="70"/>
    </row>
    <row r="5" spans="1:9" x14ac:dyDescent="0.35">
      <c r="A5" s="70"/>
      <c r="B5" s="70"/>
      <c r="C5" s="70"/>
      <c r="D5" s="70">
        <v>2017</v>
      </c>
      <c r="E5" s="70">
        <v>2018</v>
      </c>
      <c r="F5" s="70">
        <v>2019</v>
      </c>
      <c r="G5" s="70">
        <v>2020</v>
      </c>
      <c r="H5" s="70">
        <v>2021</v>
      </c>
      <c r="I5" s="1">
        <v>2022</v>
      </c>
    </row>
    <row r="6" spans="1:9" x14ac:dyDescent="0.35">
      <c r="A6" s="70"/>
      <c r="B6" s="70" t="s">
        <v>5</v>
      </c>
      <c r="C6" s="70"/>
      <c r="D6">
        <v>85</v>
      </c>
      <c r="E6">
        <v>78</v>
      </c>
      <c r="F6">
        <v>85</v>
      </c>
      <c r="G6">
        <v>80</v>
      </c>
      <c r="H6">
        <v>80</v>
      </c>
      <c r="I6">
        <v>85</v>
      </c>
    </row>
    <row r="7" spans="1:9" x14ac:dyDescent="0.35">
      <c r="A7" s="70"/>
      <c r="B7" s="70" t="s">
        <v>6</v>
      </c>
      <c r="C7" s="70"/>
      <c r="D7">
        <v>23</v>
      </c>
      <c r="E7">
        <v>21</v>
      </c>
      <c r="F7">
        <v>18</v>
      </c>
      <c r="G7">
        <v>18</v>
      </c>
      <c r="H7">
        <v>15</v>
      </c>
      <c r="I7">
        <v>15</v>
      </c>
    </row>
    <row r="8" spans="1:9" x14ac:dyDescent="0.35">
      <c r="A8" s="70"/>
      <c r="B8" s="70" t="s">
        <v>7</v>
      </c>
      <c r="C8" s="70"/>
      <c r="D8">
        <v>21</v>
      </c>
      <c r="E8">
        <v>26</v>
      </c>
      <c r="F8">
        <v>26</v>
      </c>
      <c r="G8">
        <v>25</v>
      </c>
      <c r="H8">
        <v>20</v>
      </c>
      <c r="I8">
        <v>18</v>
      </c>
    </row>
    <row r="9" spans="1:9" x14ac:dyDescent="0.35">
      <c r="A9" s="70"/>
      <c r="B9" s="70" t="s">
        <v>8</v>
      </c>
      <c r="C9" s="70"/>
      <c r="D9">
        <v>129</v>
      </c>
      <c r="E9">
        <v>125</v>
      </c>
      <c r="F9">
        <v>129</v>
      </c>
      <c r="G9">
        <v>123</v>
      </c>
      <c r="H9">
        <v>115</v>
      </c>
      <c r="I9">
        <v>117</v>
      </c>
    </row>
    <row r="10" spans="1:9" x14ac:dyDescent="0.35">
      <c r="A10" s="70"/>
      <c r="B10" s="70" t="s">
        <v>58</v>
      </c>
      <c r="D10">
        <v>9</v>
      </c>
      <c r="E10">
        <v>8</v>
      </c>
      <c r="F10">
        <v>10</v>
      </c>
      <c r="G10">
        <v>8</v>
      </c>
      <c r="H10">
        <v>7</v>
      </c>
      <c r="I10">
        <v>10</v>
      </c>
    </row>
    <row r="13" spans="1:9" ht="21" x14ac:dyDescent="0.5">
      <c r="A13" s="31"/>
      <c r="B13" s="31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1DA7-2623-45D6-B1D3-47251A50A0C4}">
  <dimension ref="A1:G16"/>
  <sheetViews>
    <sheetView zoomScale="80" zoomScaleNormal="80" workbookViewId="0"/>
  </sheetViews>
  <sheetFormatPr baseColWidth="10" defaultColWidth="11.44140625" defaultRowHeight="15" x14ac:dyDescent="0.35"/>
  <cols>
    <col min="1" max="1" width="11.44140625" style="70"/>
    <col min="2" max="2" width="27.6640625" style="70" customWidth="1"/>
    <col min="3" max="5" width="11.44140625" style="70"/>
    <col min="6" max="6" width="12.44140625" style="70" bestFit="1" customWidth="1"/>
    <col min="7" max="16384" width="11.44140625" style="70"/>
  </cols>
  <sheetData>
    <row r="1" spans="1:7" ht="21" x14ac:dyDescent="0.5">
      <c r="A1" s="31" t="s">
        <v>0</v>
      </c>
      <c r="B1" s="32" t="s">
        <v>101</v>
      </c>
      <c r="C1" s="32"/>
      <c r="D1" s="32"/>
    </row>
    <row r="2" spans="1:7" ht="21" x14ac:dyDescent="0.5">
      <c r="A2" s="31" t="s">
        <v>23</v>
      </c>
      <c r="B2" s="32" t="s">
        <v>3</v>
      </c>
      <c r="C2" s="32"/>
      <c r="D2" s="32"/>
    </row>
    <row r="4" spans="1:7" ht="21" x14ac:dyDescent="0.5">
      <c r="B4" s="31" t="s">
        <v>4</v>
      </c>
    </row>
    <row r="5" spans="1:7" x14ac:dyDescent="0.35">
      <c r="B5" s="82"/>
      <c r="C5" s="83">
        <v>2018</v>
      </c>
      <c r="D5" s="83">
        <v>2019</v>
      </c>
      <c r="E5" s="83">
        <v>2020</v>
      </c>
      <c r="F5" s="83">
        <v>2021</v>
      </c>
      <c r="G5" s="83">
        <v>2022</v>
      </c>
    </row>
    <row r="6" spans="1:7" x14ac:dyDescent="0.35">
      <c r="B6" s="23" t="s">
        <v>24</v>
      </c>
      <c r="C6" s="91">
        <v>27.30052942240345</v>
      </c>
      <c r="D6" s="91">
        <v>31.453089693943451</v>
      </c>
      <c r="E6" s="91">
        <v>30.682755834500931</v>
      </c>
      <c r="F6" s="91">
        <v>32.056829768377192</v>
      </c>
      <c r="G6" s="91">
        <v>32.561902450064864</v>
      </c>
    </row>
    <row r="7" spans="1:7" x14ac:dyDescent="0.35">
      <c r="B7" s="23" t="s">
        <v>25</v>
      </c>
      <c r="C7" s="91">
        <v>51.572659251464678</v>
      </c>
      <c r="D7" s="91">
        <v>46.538929105340728</v>
      </c>
      <c r="E7" s="91">
        <v>44.926747011836333</v>
      </c>
      <c r="F7" s="91">
        <v>36.959102842827228</v>
      </c>
      <c r="G7" s="91">
        <v>30.02306539426743</v>
      </c>
    </row>
    <row r="8" spans="1:7" x14ac:dyDescent="0.35">
      <c r="B8" s="23" t="s">
        <v>26</v>
      </c>
      <c r="C8" s="91">
        <v>-7.7330746507511108E-2</v>
      </c>
      <c r="D8" s="91">
        <v>-3.8932733893589463E-2</v>
      </c>
      <c r="E8" s="91">
        <v>-4.2773644113598353E-2</v>
      </c>
      <c r="F8" s="91">
        <v>-6.5893270325704679E-3</v>
      </c>
      <c r="G8" s="91">
        <v>9.3102816841066915E-2</v>
      </c>
    </row>
    <row r="9" spans="1:7" x14ac:dyDescent="0.35">
      <c r="B9" s="23" t="s">
        <v>27</v>
      </c>
      <c r="C9" s="91">
        <v>14.30119873618213</v>
      </c>
      <c r="D9" s="91">
        <v>14.977518754938631</v>
      </c>
      <c r="E9" s="91">
        <v>19.105582930397151</v>
      </c>
      <c r="F9" s="91">
        <v>25.207382823347189</v>
      </c>
      <c r="G9" s="91">
        <v>29.650357124803708</v>
      </c>
    </row>
    <row r="10" spans="1:7" x14ac:dyDescent="0.35">
      <c r="B10" s="23" t="s">
        <v>28</v>
      </c>
      <c r="C10" s="91">
        <v>2.377353559351759</v>
      </c>
      <c r="D10" s="91">
        <v>2.7816077456889809</v>
      </c>
      <c r="E10" s="91">
        <v>2.798472484985902</v>
      </c>
      <c r="F10" s="91">
        <v>3.292740653019762</v>
      </c>
      <c r="G10" s="91">
        <v>4.0277956459873456</v>
      </c>
    </row>
    <row r="11" spans="1:7" x14ac:dyDescent="0.35">
      <c r="B11" s="23" t="s">
        <v>29</v>
      </c>
      <c r="C11" s="91">
        <v>2.2408142335706418</v>
      </c>
      <c r="D11" s="91">
        <v>2.2098311891127169</v>
      </c>
      <c r="E11" s="91">
        <v>-0.2789099034823162</v>
      </c>
      <c r="F11" s="91">
        <v>-0.21602602558971201</v>
      </c>
      <c r="G11" s="91">
        <v>0.12017122240582601</v>
      </c>
    </row>
    <row r="12" spans="1:7" x14ac:dyDescent="0.35">
      <c r="B12" s="25" t="s">
        <v>30</v>
      </c>
      <c r="C12" s="93">
        <v>2.2847755435348538</v>
      </c>
      <c r="D12" s="93">
        <v>2.0779562448690729</v>
      </c>
      <c r="E12" s="93">
        <v>2.8081252858756032</v>
      </c>
      <c r="F12" s="93">
        <v>2.7065592650509149</v>
      </c>
      <c r="G12" s="93">
        <v>3.523605345629766</v>
      </c>
    </row>
    <row r="13" spans="1:7" x14ac:dyDescent="0.35">
      <c r="B13" s="15" t="s">
        <v>31</v>
      </c>
      <c r="C13" s="91">
        <v>291.94080000000002</v>
      </c>
      <c r="D13" s="91">
        <v>308.24960900000002</v>
      </c>
      <c r="E13" s="91">
        <v>348.66564</v>
      </c>
      <c r="F13" s="91">
        <v>418.28247199999998</v>
      </c>
      <c r="G13" s="91">
        <v>388.21274399999999</v>
      </c>
    </row>
    <row r="16" spans="1:7" ht="21" x14ac:dyDescent="0.5">
      <c r="B16" s="3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FC69-18CE-4E39-A828-67736B6EC48B}">
  <dimension ref="A1:H13"/>
  <sheetViews>
    <sheetView zoomScale="85" zoomScaleNormal="85" workbookViewId="0"/>
  </sheetViews>
  <sheetFormatPr baseColWidth="10" defaultColWidth="11.44140625" defaultRowHeight="15.6" x14ac:dyDescent="0.35"/>
  <cols>
    <col min="1" max="1" width="11.44140625" style="1"/>
    <col min="2" max="2" width="45.44140625" style="1" customWidth="1"/>
    <col min="3" max="16384" width="11.44140625" style="1"/>
  </cols>
  <sheetData>
    <row r="1" spans="1:8" ht="21" x14ac:dyDescent="0.5">
      <c r="A1" s="31" t="s">
        <v>0</v>
      </c>
      <c r="B1" s="32" t="s">
        <v>32</v>
      </c>
      <c r="C1" s="31"/>
      <c r="D1" s="31"/>
      <c r="E1" s="32"/>
    </row>
    <row r="2" spans="1:8" ht="21" x14ac:dyDescent="0.5">
      <c r="A2" s="31" t="s">
        <v>2</v>
      </c>
      <c r="B2" s="32" t="s">
        <v>3</v>
      </c>
      <c r="C2" s="31"/>
      <c r="D2" s="31"/>
      <c r="E2" s="32"/>
    </row>
    <row r="4" spans="1:8" ht="21" x14ac:dyDescent="0.5">
      <c r="B4" s="31" t="s">
        <v>4</v>
      </c>
    </row>
    <row r="5" spans="1:8" x14ac:dyDescent="0.35">
      <c r="C5" s="84">
        <v>2017</v>
      </c>
      <c r="D5" s="84">
        <v>2018</v>
      </c>
      <c r="E5" s="84">
        <v>2019</v>
      </c>
      <c r="F5" s="84">
        <v>2020</v>
      </c>
      <c r="G5" s="84">
        <v>2021</v>
      </c>
      <c r="H5" s="1">
        <v>2022</v>
      </c>
    </row>
    <row r="6" spans="1:8" x14ac:dyDescent="0.35">
      <c r="B6" s="1" t="s">
        <v>33</v>
      </c>
      <c r="C6">
        <v>15</v>
      </c>
      <c r="D6">
        <v>17</v>
      </c>
      <c r="E6">
        <v>18</v>
      </c>
      <c r="F6">
        <v>19</v>
      </c>
      <c r="G6">
        <v>19</v>
      </c>
      <c r="H6">
        <v>16</v>
      </c>
    </row>
    <row r="7" spans="1:8" x14ac:dyDescent="0.35">
      <c r="B7" s="1" t="s">
        <v>34</v>
      </c>
      <c r="C7">
        <v>14</v>
      </c>
      <c r="D7">
        <v>13</v>
      </c>
      <c r="E7">
        <v>12</v>
      </c>
      <c r="F7">
        <v>12</v>
      </c>
      <c r="G7">
        <v>12</v>
      </c>
      <c r="H7">
        <v>15</v>
      </c>
    </row>
    <row r="8" spans="1:8" x14ac:dyDescent="0.35">
      <c r="B8" s="1" t="s">
        <v>35</v>
      </c>
      <c r="C8">
        <v>23</v>
      </c>
      <c r="D8">
        <v>26</v>
      </c>
      <c r="E8">
        <v>28</v>
      </c>
      <c r="F8">
        <v>34</v>
      </c>
      <c r="G8">
        <v>39</v>
      </c>
      <c r="H8">
        <v>42</v>
      </c>
    </row>
    <row r="9" spans="1:8" x14ac:dyDescent="0.35">
      <c r="B9" s="1" t="s">
        <v>8</v>
      </c>
      <c r="C9">
        <v>52</v>
      </c>
      <c r="D9">
        <v>56</v>
      </c>
      <c r="E9">
        <v>58</v>
      </c>
      <c r="F9">
        <v>65</v>
      </c>
      <c r="G9">
        <v>70</v>
      </c>
      <c r="H9">
        <v>73</v>
      </c>
    </row>
    <row r="10" spans="1:8" x14ac:dyDescent="0.35">
      <c r="B10" s="70" t="s">
        <v>58</v>
      </c>
      <c r="C10">
        <v>2</v>
      </c>
      <c r="D10">
        <v>4</v>
      </c>
      <c r="E10">
        <v>5</v>
      </c>
      <c r="F10">
        <v>11</v>
      </c>
      <c r="G10">
        <v>6</v>
      </c>
      <c r="H10">
        <v>6</v>
      </c>
    </row>
    <row r="13" spans="1:8" ht="21" x14ac:dyDescent="0.5">
      <c r="B13" s="31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1B05-93D4-4536-B7E6-A38439951008}">
  <dimension ref="A1:L11"/>
  <sheetViews>
    <sheetView zoomScale="80" zoomScaleNormal="80" workbookViewId="0"/>
  </sheetViews>
  <sheetFormatPr baseColWidth="10" defaultColWidth="11.44140625" defaultRowHeight="15" x14ac:dyDescent="0.35"/>
  <cols>
    <col min="1" max="1" width="11.44140625" style="70"/>
    <col min="2" max="2" width="36.109375" style="70" customWidth="1"/>
    <col min="3" max="16384" width="11.44140625" style="70"/>
  </cols>
  <sheetData>
    <row r="1" spans="1:12" ht="21" x14ac:dyDescent="0.5">
      <c r="A1" s="31" t="s">
        <v>0</v>
      </c>
      <c r="B1" s="32" t="s">
        <v>102</v>
      </c>
    </row>
    <row r="2" spans="1:12" ht="21" x14ac:dyDescent="0.5">
      <c r="A2" s="31" t="s">
        <v>2</v>
      </c>
      <c r="B2" s="32" t="s">
        <v>3</v>
      </c>
    </row>
    <row r="3" spans="1:12" ht="21" x14ac:dyDescent="0.5">
      <c r="A3" s="31"/>
      <c r="B3" s="31"/>
    </row>
    <row r="4" spans="1:12" ht="17.399999999999999" x14ac:dyDescent="0.4">
      <c r="B4" s="21" t="s">
        <v>4</v>
      </c>
    </row>
    <row r="5" spans="1:12" x14ac:dyDescent="0.35">
      <c r="C5" s="70">
        <v>2016</v>
      </c>
      <c r="D5" s="70">
        <v>2017</v>
      </c>
      <c r="E5" s="70">
        <v>2018</v>
      </c>
      <c r="F5" s="70">
        <v>2019</v>
      </c>
      <c r="G5" s="70">
        <v>2020</v>
      </c>
      <c r="H5" s="70">
        <v>2021</v>
      </c>
      <c r="I5" s="70">
        <v>2022</v>
      </c>
      <c r="K5" s="15"/>
      <c r="L5" s="15"/>
    </row>
    <row r="6" spans="1:12" x14ac:dyDescent="0.35">
      <c r="B6" s="70" t="s">
        <v>68</v>
      </c>
      <c r="C6" s="96">
        <v>125.4975208118037</v>
      </c>
      <c r="D6" s="96">
        <v>119.78977129989239</v>
      </c>
      <c r="E6" s="96">
        <v>106.27340887839181</v>
      </c>
      <c r="F6" s="96">
        <v>98.990750045509955</v>
      </c>
      <c r="G6" s="96">
        <v>103.9609613087314</v>
      </c>
      <c r="H6" s="96">
        <v>108.16615660655739</v>
      </c>
      <c r="I6" s="96">
        <v>98.270949398635082</v>
      </c>
      <c r="J6" s="72"/>
      <c r="K6" s="15"/>
      <c r="L6" s="15"/>
    </row>
    <row r="7" spans="1:12" x14ac:dyDescent="0.35">
      <c r="B7" s="70" t="s">
        <v>69</v>
      </c>
      <c r="C7" s="96">
        <v>91.408509159937651</v>
      </c>
      <c r="D7" s="96">
        <v>92.396927209476985</v>
      </c>
      <c r="E7" s="96">
        <v>84.978868415742255</v>
      </c>
      <c r="F7" s="96">
        <v>78.656723841544391</v>
      </c>
      <c r="G7" s="96">
        <v>79.020449239618912</v>
      </c>
      <c r="H7" s="96">
        <v>77.632806934253566</v>
      </c>
      <c r="I7" s="96">
        <v>75.755347265049693</v>
      </c>
      <c r="J7" s="72"/>
      <c r="K7" s="15"/>
      <c r="L7" s="15"/>
    </row>
    <row r="8" spans="1:12" x14ac:dyDescent="0.35">
      <c r="B8" s="70" t="s">
        <v>36</v>
      </c>
      <c r="C8" s="96">
        <v>27.16309567818951</v>
      </c>
      <c r="D8" s="96">
        <v>22.867431662289221</v>
      </c>
      <c r="E8" s="96">
        <v>20.03750579509197</v>
      </c>
      <c r="F8" s="96">
        <v>20.541339665188119</v>
      </c>
      <c r="G8" s="96">
        <v>23.990266880129131</v>
      </c>
      <c r="H8" s="96">
        <v>28.228191358749608</v>
      </c>
      <c r="I8" s="96">
        <v>22.911758023473539</v>
      </c>
      <c r="J8" s="72"/>
      <c r="K8" s="15"/>
      <c r="L8" s="15"/>
    </row>
    <row r="11" spans="1:12" ht="17.399999999999999" x14ac:dyDescent="0.4">
      <c r="B11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92E8-F6CE-41E3-8B90-7A41CC628775}">
  <dimension ref="A1:J10"/>
  <sheetViews>
    <sheetView zoomScale="80" zoomScaleNormal="80" workbookViewId="0"/>
  </sheetViews>
  <sheetFormatPr baseColWidth="10" defaultColWidth="11.44140625" defaultRowHeight="15" x14ac:dyDescent="0.35"/>
  <cols>
    <col min="1" max="1" width="11.44140625" style="70"/>
    <col min="2" max="2" width="36.109375" style="70" customWidth="1"/>
    <col min="3" max="16384" width="11.44140625" style="70"/>
  </cols>
  <sheetData>
    <row r="1" spans="1:10" ht="21" x14ac:dyDescent="0.5">
      <c r="A1" s="31" t="s">
        <v>0</v>
      </c>
      <c r="B1" s="32" t="s">
        <v>103</v>
      </c>
    </row>
    <row r="2" spans="1:10" ht="21" x14ac:dyDescent="0.5">
      <c r="A2" s="31" t="s">
        <v>2</v>
      </c>
      <c r="B2" s="32" t="s">
        <v>3</v>
      </c>
    </row>
    <row r="4" spans="1:10" ht="17.399999999999999" x14ac:dyDescent="0.4">
      <c r="B4" s="21" t="s">
        <v>4</v>
      </c>
    </row>
    <row r="5" spans="1:10" x14ac:dyDescent="0.35">
      <c r="C5" s="70">
        <v>2016</v>
      </c>
      <c r="D5" s="70">
        <v>2017</v>
      </c>
      <c r="E5" s="70">
        <v>2018</v>
      </c>
      <c r="F5" s="70">
        <v>2019</v>
      </c>
      <c r="G5" s="70">
        <v>2020</v>
      </c>
      <c r="H5" s="70">
        <v>2021</v>
      </c>
      <c r="I5" s="70">
        <v>2022</v>
      </c>
    </row>
    <row r="6" spans="1:10" x14ac:dyDescent="0.35">
      <c r="B6" s="70" t="s">
        <v>70</v>
      </c>
      <c r="C6" s="96">
        <v>36.935773370005428</v>
      </c>
      <c r="D6" s="96">
        <v>29.990509507046141</v>
      </c>
      <c r="E6" s="96">
        <v>24.316357011507979</v>
      </c>
      <c r="F6" s="96">
        <v>24.056960305416009</v>
      </c>
      <c r="G6" s="96">
        <v>27.25907270934399</v>
      </c>
      <c r="H6" s="96">
        <v>35.914950812704816</v>
      </c>
      <c r="I6" s="96">
        <v>25.73314418490045</v>
      </c>
      <c r="J6" s="75"/>
    </row>
    <row r="7" spans="1:10" x14ac:dyDescent="0.35">
      <c r="B7" s="70" t="s">
        <v>11</v>
      </c>
      <c r="C7" s="96">
        <v>72.646355506091155</v>
      </c>
      <c r="D7" s="96">
        <v>53.588823378620873</v>
      </c>
      <c r="E7" s="96">
        <v>38.134016002795583</v>
      </c>
      <c r="F7" s="96">
        <v>40.21103889474724</v>
      </c>
      <c r="G7" s="96">
        <v>45.828354818964009</v>
      </c>
      <c r="H7" s="96">
        <v>59.72839746444857</v>
      </c>
      <c r="I7" s="96">
        <v>39.122878759265362</v>
      </c>
      <c r="J7" s="75"/>
    </row>
    <row r="8" spans="1:10" x14ac:dyDescent="0.35">
      <c r="C8" s="72"/>
      <c r="D8" s="72"/>
      <c r="E8" s="72"/>
    </row>
    <row r="10" spans="1:10" ht="17.399999999999999" x14ac:dyDescent="0.4">
      <c r="B10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A0BC-AE1B-4A8F-AB92-9D4E3CB63602}">
  <dimension ref="A1:E32"/>
  <sheetViews>
    <sheetView workbookViewId="0"/>
  </sheetViews>
  <sheetFormatPr baseColWidth="10" defaultColWidth="11.44140625" defaultRowHeight="13.2" x14ac:dyDescent="0.25"/>
  <cols>
    <col min="1" max="1" width="11.44140625" style="2"/>
    <col min="2" max="2" width="39.109375" style="2" customWidth="1"/>
    <col min="3" max="3" width="13.44140625" style="2" bestFit="1" customWidth="1"/>
    <col min="4" max="4" width="13.44140625" style="2" customWidth="1"/>
    <col min="5" max="5" width="11.88671875" style="2" bestFit="1" customWidth="1"/>
    <col min="6" max="16384" width="11.44140625" style="2"/>
  </cols>
  <sheetData>
    <row r="1" spans="1:5" ht="21" x14ac:dyDescent="0.5">
      <c r="A1" s="31" t="s">
        <v>0</v>
      </c>
      <c r="B1" s="34" t="s">
        <v>104</v>
      </c>
    </row>
    <row r="2" spans="1:5" ht="21" x14ac:dyDescent="0.5">
      <c r="A2" s="31" t="s">
        <v>23</v>
      </c>
      <c r="B2" s="34" t="s">
        <v>3</v>
      </c>
    </row>
    <row r="5" spans="1:5" ht="15" customHeight="1" x14ac:dyDescent="0.3">
      <c r="B5" s="14"/>
      <c r="C5" s="35">
        <v>2022</v>
      </c>
      <c r="D5" s="35">
        <v>2021</v>
      </c>
      <c r="E5" s="35" t="s">
        <v>12</v>
      </c>
    </row>
    <row r="6" spans="1:5" ht="17.25" customHeight="1" x14ac:dyDescent="0.35">
      <c r="B6" s="36" t="s">
        <v>13</v>
      </c>
      <c r="C6" s="46">
        <v>9687</v>
      </c>
      <c r="D6" s="46">
        <v>10491</v>
      </c>
      <c r="E6" s="46">
        <v>-7.657112430204875</v>
      </c>
    </row>
    <row r="7" spans="1:5" ht="15" x14ac:dyDescent="0.35">
      <c r="B7" s="36" t="s">
        <v>37</v>
      </c>
      <c r="C7" s="46">
        <v>7927</v>
      </c>
      <c r="D7" s="46">
        <v>8590</v>
      </c>
      <c r="E7" s="46">
        <v>-7.7126467224112387</v>
      </c>
    </row>
    <row r="8" spans="1:5" ht="15" x14ac:dyDescent="0.35">
      <c r="B8" s="37" t="s">
        <v>15</v>
      </c>
      <c r="C8" s="46">
        <v>7468</v>
      </c>
      <c r="D8" s="46">
        <v>7529</v>
      </c>
      <c r="E8" s="46">
        <v>-0.81689459194981573</v>
      </c>
    </row>
    <row r="9" spans="1:5" ht="15" x14ac:dyDescent="0.35">
      <c r="B9" s="37" t="s">
        <v>38</v>
      </c>
      <c r="C9" s="46">
        <v>2194</v>
      </c>
      <c r="D9" s="46">
        <v>2250</v>
      </c>
      <c r="E9" s="46">
        <v>-2.465799455778201</v>
      </c>
    </row>
    <row r="10" spans="1:5" ht="15" x14ac:dyDescent="0.35">
      <c r="B10" s="38" t="s">
        <v>16</v>
      </c>
      <c r="C10" s="47">
        <v>2220</v>
      </c>
      <c r="D10" s="47">
        <v>2961</v>
      </c>
      <c r="E10" s="47">
        <v>-25.0487617750907</v>
      </c>
    </row>
    <row r="11" spans="1:5" ht="15" x14ac:dyDescent="0.35">
      <c r="B11" s="37"/>
      <c r="C11" s="46"/>
      <c r="D11" s="46"/>
      <c r="E11" s="46"/>
    </row>
    <row r="12" spans="1:5" ht="15" x14ac:dyDescent="0.35">
      <c r="B12" s="37" t="s">
        <v>17</v>
      </c>
      <c r="C12" s="46">
        <v>317</v>
      </c>
      <c r="D12" s="46">
        <v>522</v>
      </c>
      <c r="E12" s="46">
        <v>-39.230953452950033</v>
      </c>
    </row>
    <row r="13" spans="1:5" ht="15" x14ac:dyDescent="0.35">
      <c r="B13" s="37" t="s">
        <v>18</v>
      </c>
      <c r="C13" s="46">
        <v>2537</v>
      </c>
      <c r="D13" s="46">
        <v>3483</v>
      </c>
      <c r="E13" s="46">
        <v>-27.173862803489008</v>
      </c>
    </row>
    <row r="14" spans="1:5" ht="15" x14ac:dyDescent="0.35">
      <c r="B14" s="39"/>
      <c r="C14" s="46"/>
      <c r="D14" s="46"/>
      <c r="E14" s="46"/>
    </row>
    <row r="15" spans="1:5" ht="15" x14ac:dyDescent="0.35">
      <c r="B15" s="37" t="s">
        <v>19</v>
      </c>
      <c r="C15" s="46">
        <v>620</v>
      </c>
      <c r="D15" s="46">
        <v>811</v>
      </c>
      <c r="E15" s="46">
        <v>-23.483259727122451</v>
      </c>
    </row>
    <row r="16" spans="1:5" ht="14.4" thickBot="1" x14ac:dyDescent="0.35">
      <c r="B16" s="40" t="s">
        <v>20</v>
      </c>
      <c r="C16" s="48">
        <v>1916</v>
      </c>
      <c r="D16" s="48">
        <v>2673</v>
      </c>
      <c r="E16" s="48">
        <v>-28.293225366030331</v>
      </c>
    </row>
    <row r="22" spans="3:4" ht="14.4" x14ac:dyDescent="0.3">
      <c r="C22" s="45"/>
      <c r="D22" s="45"/>
    </row>
    <row r="23" spans="3:4" ht="14.4" x14ac:dyDescent="0.3">
      <c r="C23" s="45"/>
      <c r="D23" s="45"/>
    </row>
    <row r="24" spans="3:4" ht="14.4" x14ac:dyDescent="0.3">
      <c r="C24" s="45"/>
      <c r="D24" s="45"/>
    </row>
    <row r="25" spans="3:4" ht="14.4" x14ac:dyDescent="0.3">
      <c r="C25" s="45"/>
      <c r="D25" s="45"/>
    </row>
    <row r="26" spans="3:4" ht="14.4" x14ac:dyDescent="0.3">
      <c r="C26" s="45"/>
      <c r="D26" s="45"/>
    </row>
    <row r="27" spans="3:4" ht="14.4" x14ac:dyDescent="0.3">
      <c r="C27" s="45"/>
      <c r="D27" s="45"/>
    </row>
    <row r="28" spans="3:4" ht="14.4" x14ac:dyDescent="0.3">
      <c r="C28" s="45"/>
      <c r="D28" s="45"/>
    </row>
    <row r="29" spans="3:4" ht="14.4" x14ac:dyDescent="0.3">
      <c r="C29" s="45"/>
      <c r="D29" s="45"/>
    </row>
    <row r="30" spans="3:4" ht="14.4" x14ac:dyDescent="0.3">
      <c r="C30" s="45"/>
      <c r="D30" s="45"/>
    </row>
    <row r="31" spans="3:4" ht="14.4" x14ac:dyDescent="0.3">
      <c r="C31" s="45"/>
      <c r="D31" s="45"/>
    </row>
    <row r="32" spans="3:4" ht="14.4" x14ac:dyDescent="0.3">
      <c r="C32" s="45"/>
      <c r="D32" s="45"/>
    </row>
  </sheetData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FEA1-B6D8-4211-A6FA-67D7B5C8607E}">
  <dimension ref="A1:K16"/>
  <sheetViews>
    <sheetView zoomScale="85" zoomScaleNormal="85" workbookViewId="0"/>
  </sheetViews>
  <sheetFormatPr baseColWidth="10" defaultColWidth="11.44140625" defaultRowHeight="15" x14ac:dyDescent="0.35"/>
  <cols>
    <col min="1" max="1" width="11.44140625" style="70"/>
    <col min="2" max="2" width="27.44140625" style="70" customWidth="1"/>
    <col min="3" max="4" width="11.44140625" style="70"/>
    <col min="5" max="5" width="15.6640625" style="70" bestFit="1" customWidth="1"/>
    <col min="6" max="16384" width="11.44140625" style="70"/>
  </cols>
  <sheetData>
    <row r="1" spans="1:11" ht="21" x14ac:dyDescent="0.5">
      <c r="A1" s="31" t="s">
        <v>0</v>
      </c>
      <c r="B1" s="34" t="s">
        <v>105</v>
      </c>
    </row>
    <row r="2" spans="1:11" ht="21" x14ac:dyDescent="0.5">
      <c r="A2" s="31" t="s">
        <v>2</v>
      </c>
      <c r="B2" s="34" t="s">
        <v>3</v>
      </c>
    </row>
    <row r="4" spans="1:11" x14ac:dyDescent="0.35">
      <c r="G4" s="85"/>
      <c r="H4" s="85"/>
    </row>
    <row r="5" spans="1:11" ht="17.399999999999999" x14ac:dyDescent="0.4">
      <c r="B5" s="21" t="s">
        <v>4</v>
      </c>
      <c r="G5" s="85"/>
      <c r="H5" s="85"/>
    </row>
    <row r="6" spans="1:11" x14ac:dyDescent="0.35">
      <c r="G6" s="85"/>
      <c r="H6" s="85"/>
    </row>
    <row r="7" spans="1:11" x14ac:dyDescent="0.35">
      <c r="B7" s="70" t="s">
        <v>22</v>
      </c>
      <c r="G7" s="85"/>
      <c r="H7" s="85"/>
    </row>
    <row r="8" spans="1:11" x14ac:dyDescent="0.35">
      <c r="G8" s="85"/>
      <c r="H8" s="85"/>
    </row>
    <row r="9" spans="1:11" x14ac:dyDescent="0.35">
      <c r="C9" s="70">
        <v>2021</v>
      </c>
      <c r="D9" s="70">
        <v>2022</v>
      </c>
      <c r="E9" s="92" t="s">
        <v>76</v>
      </c>
    </row>
    <row r="10" spans="1:11" x14ac:dyDescent="0.35">
      <c r="B10" s="70" t="s">
        <v>39</v>
      </c>
      <c r="C10" s="45">
        <v>81.87987193233171</v>
      </c>
      <c r="D10" s="45">
        <v>81.830630016106454</v>
      </c>
      <c r="E10" s="95">
        <v>-7.7126467224112387</v>
      </c>
      <c r="G10" s="75"/>
      <c r="H10" s="75"/>
      <c r="I10" s="75"/>
      <c r="J10" s="75"/>
      <c r="K10" s="75"/>
    </row>
    <row r="11" spans="1:11" x14ac:dyDescent="0.35">
      <c r="B11" s="70" t="s">
        <v>40</v>
      </c>
      <c r="C11" s="45">
        <v>16.63299240927968</v>
      </c>
      <c r="D11" s="45">
        <v>16.42999027914453</v>
      </c>
      <c r="E11" s="95">
        <v>-8.7841377073306592</v>
      </c>
      <c r="G11" s="75"/>
      <c r="H11" s="75"/>
      <c r="I11" s="75"/>
      <c r="J11" s="75"/>
      <c r="K11" s="75"/>
    </row>
    <row r="12" spans="1:11" x14ac:dyDescent="0.35">
      <c r="B12" s="70" t="s">
        <v>41</v>
      </c>
      <c r="C12" s="45">
        <v>1.487135658388608</v>
      </c>
      <c r="D12" s="45">
        <v>1.7393797047490149</v>
      </c>
      <c r="E12" s="95">
        <v>8.0058457416464215</v>
      </c>
      <c r="J12" s="75"/>
      <c r="K12" s="75"/>
    </row>
    <row r="16" spans="1:11" ht="17.399999999999999" x14ac:dyDescent="0.4">
      <c r="B16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BDF0-B64D-455C-9D9C-383366D5276F}">
  <dimension ref="A1:F15"/>
  <sheetViews>
    <sheetView workbookViewId="0"/>
  </sheetViews>
  <sheetFormatPr baseColWidth="10" defaultColWidth="11.44140625" defaultRowHeight="13.2" x14ac:dyDescent="0.25"/>
  <cols>
    <col min="1" max="1" width="17.88671875" style="2" bestFit="1" customWidth="1"/>
    <col min="2" max="16384" width="11.44140625" style="2"/>
  </cols>
  <sheetData>
    <row r="1" spans="1:6" ht="21" x14ac:dyDescent="0.5">
      <c r="A1" s="31" t="s">
        <v>0</v>
      </c>
      <c r="B1" s="34" t="s">
        <v>71</v>
      </c>
      <c r="C1" s="30"/>
    </row>
    <row r="2" spans="1:6" ht="21" x14ac:dyDescent="0.5">
      <c r="A2" s="31" t="s">
        <v>23</v>
      </c>
      <c r="B2" s="34" t="s">
        <v>3</v>
      </c>
      <c r="C2" s="30"/>
    </row>
    <row r="4" spans="1:6" ht="15.6" x14ac:dyDescent="0.35">
      <c r="A4" s="1" t="s">
        <v>4</v>
      </c>
      <c r="B4" s="43"/>
      <c r="C4" s="43"/>
    </row>
    <row r="5" spans="1:6" ht="15" x14ac:dyDescent="0.35">
      <c r="A5" s="43"/>
      <c r="B5" s="90" t="s">
        <v>74</v>
      </c>
      <c r="C5" s="43"/>
    </row>
    <row r="6" spans="1:6" ht="15" x14ac:dyDescent="0.35">
      <c r="A6" s="41" t="s">
        <v>42</v>
      </c>
      <c r="B6" s="94">
        <v>0.70225232475821453</v>
      </c>
      <c r="C6" s="43"/>
      <c r="F6" s="42"/>
    </row>
    <row r="7" spans="1:6" ht="15" x14ac:dyDescent="0.35">
      <c r="A7" s="41" t="s">
        <v>44</v>
      </c>
      <c r="B7" s="94">
        <v>0.13719050528832349</v>
      </c>
      <c r="C7" s="43"/>
    </row>
    <row r="8" spans="1:6" ht="15" x14ac:dyDescent="0.35">
      <c r="A8" s="41" t="s">
        <v>47</v>
      </c>
      <c r="B8" s="94">
        <v>6.1460456277793278E-2</v>
      </c>
      <c r="C8" s="43"/>
    </row>
    <row r="9" spans="1:6" ht="15" x14ac:dyDescent="0.35">
      <c r="A9" s="41" t="s">
        <v>43</v>
      </c>
      <c r="B9" s="94">
        <v>3.5636957764558719E-2</v>
      </c>
      <c r="C9" s="43"/>
    </row>
    <row r="10" spans="1:6" ht="15" x14ac:dyDescent="0.35">
      <c r="A10" s="41" t="s">
        <v>45</v>
      </c>
      <c r="B10" s="94">
        <v>3.2764344271600992E-2</v>
      </c>
      <c r="C10" s="43"/>
    </row>
    <row r="11" spans="1:6" ht="15" x14ac:dyDescent="0.35">
      <c r="A11" s="41" t="s">
        <v>46</v>
      </c>
      <c r="B11" s="94">
        <v>3.0695411639508959E-2</v>
      </c>
      <c r="C11" s="43"/>
    </row>
    <row r="15" spans="1:6" ht="15" x14ac:dyDescent="0.25">
      <c r="A15" s="29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AE08-EC8D-41AB-9520-B4659772F79B}">
  <dimension ref="A1:J13"/>
  <sheetViews>
    <sheetView zoomScaleNormal="100" workbookViewId="0"/>
  </sheetViews>
  <sheetFormatPr baseColWidth="10" defaultColWidth="11.44140625" defaultRowHeight="13.2" x14ac:dyDescent="0.25"/>
  <cols>
    <col min="1" max="1" width="11.44140625" style="2"/>
    <col min="2" max="2" width="36.109375" style="2" customWidth="1"/>
    <col min="3" max="16384" width="11.44140625" style="2"/>
  </cols>
  <sheetData>
    <row r="1" spans="1:10" ht="21" x14ac:dyDescent="0.5">
      <c r="A1" s="31" t="s">
        <v>0</v>
      </c>
      <c r="B1" s="34" t="s">
        <v>106</v>
      </c>
      <c r="C1" s="34"/>
      <c r="D1" s="34"/>
    </row>
    <row r="2" spans="1:10" ht="21" x14ac:dyDescent="0.5">
      <c r="A2" s="31" t="s">
        <v>2</v>
      </c>
      <c r="B2" s="34" t="s">
        <v>3</v>
      </c>
      <c r="C2" s="34"/>
      <c r="D2" s="34"/>
    </row>
    <row r="3" spans="1:10" ht="13.5" customHeight="1" x14ac:dyDescent="0.3">
      <c r="B3" s="3"/>
      <c r="C3" s="3"/>
      <c r="D3" s="3"/>
      <c r="E3" s="3"/>
      <c r="F3" s="3"/>
      <c r="G3" s="3"/>
      <c r="H3" s="3"/>
      <c r="I3" s="3"/>
    </row>
    <row r="4" spans="1:10" ht="13.5" customHeight="1" x14ac:dyDescent="0.3">
      <c r="B4" s="3"/>
      <c r="C4" s="3"/>
      <c r="D4" s="3"/>
      <c r="E4" s="3"/>
      <c r="F4" s="3"/>
      <c r="G4" s="3"/>
      <c r="H4" s="3"/>
      <c r="I4" s="3"/>
    </row>
    <row r="5" spans="1:10" ht="13.5" customHeight="1" x14ac:dyDescent="0.3">
      <c r="B5" s="29" t="s">
        <v>4</v>
      </c>
      <c r="C5" s="3"/>
      <c r="D5" s="3"/>
      <c r="E5" s="3"/>
      <c r="F5" s="3"/>
      <c r="G5" s="3"/>
      <c r="H5" s="3"/>
      <c r="I5" s="3"/>
    </row>
    <row r="6" spans="1:10" ht="15" x14ac:dyDescent="0.35">
      <c r="B6" s="3"/>
      <c r="C6" s="3">
        <v>2016</v>
      </c>
      <c r="D6" s="3">
        <v>2017</v>
      </c>
      <c r="E6" s="3">
        <v>2018</v>
      </c>
      <c r="F6" s="3">
        <v>2019</v>
      </c>
      <c r="G6" s="3">
        <v>2020</v>
      </c>
      <c r="H6" s="3">
        <v>2021</v>
      </c>
      <c r="I6" s="3">
        <v>2022</v>
      </c>
      <c r="J6" s="43"/>
    </row>
    <row r="7" spans="1:10" ht="15" x14ac:dyDescent="0.35">
      <c r="B7" s="3" t="s">
        <v>68</v>
      </c>
      <c r="C7" s="96">
        <v>128.9860636579723</v>
      </c>
      <c r="D7" s="96">
        <v>121.8490488480687</v>
      </c>
      <c r="E7" s="96">
        <v>126.895289862716</v>
      </c>
      <c r="F7" s="96">
        <v>126.8985731652531</v>
      </c>
      <c r="G7" s="96">
        <v>127.00796596863751</v>
      </c>
      <c r="H7" s="96">
        <v>132.97447743574489</v>
      </c>
      <c r="I7" s="96">
        <v>123.9468337784736</v>
      </c>
      <c r="J7" s="43"/>
    </row>
    <row r="8" spans="1:10" ht="15" x14ac:dyDescent="0.35">
      <c r="B8" s="3" t="s">
        <v>69</v>
      </c>
      <c r="C8" s="96">
        <v>82.363900429756782</v>
      </c>
      <c r="D8" s="96">
        <v>83.276178202812417</v>
      </c>
      <c r="E8" s="96">
        <v>92.455166970330154</v>
      </c>
      <c r="F8" s="96">
        <v>87.766455336486231</v>
      </c>
      <c r="G8" s="96">
        <v>73.229497049724628</v>
      </c>
      <c r="H8" s="96">
        <v>79.939479133496022</v>
      </c>
      <c r="I8" s="96">
        <v>90.796296583096677</v>
      </c>
      <c r="J8" s="43"/>
    </row>
    <row r="9" spans="1:10" ht="15" x14ac:dyDescent="0.35">
      <c r="B9" s="3" t="s">
        <v>10</v>
      </c>
      <c r="C9" s="96">
        <v>36.145116694034357</v>
      </c>
      <c r="D9" s="96">
        <v>31.656275539214139</v>
      </c>
      <c r="E9" s="96">
        <v>27.140584122267651</v>
      </c>
      <c r="F9" s="96">
        <v>30.83731901209579</v>
      </c>
      <c r="G9" s="96">
        <v>42.342595213431373</v>
      </c>
      <c r="H9" s="96">
        <v>39.883592193754751</v>
      </c>
      <c r="I9" s="96">
        <v>26.74577170291084</v>
      </c>
      <c r="J9" s="43"/>
    </row>
    <row r="10" spans="1:10" ht="13.8" x14ac:dyDescent="0.3">
      <c r="B10" s="3"/>
      <c r="C10" s="3"/>
      <c r="D10" s="3"/>
      <c r="E10" s="3"/>
      <c r="F10" s="3"/>
      <c r="G10" s="3"/>
      <c r="H10" s="3"/>
      <c r="I10" s="3"/>
    </row>
    <row r="11" spans="1:10" ht="13.8" x14ac:dyDescent="0.3">
      <c r="B11" s="3"/>
      <c r="C11" s="3"/>
      <c r="D11" s="3"/>
      <c r="E11" s="3"/>
      <c r="F11" s="3"/>
      <c r="G11" s="3"/>
      <c r="H11" s="3"/>
      <c r="I11" s="3"/>
    </row>
    <row r="12" spans="1:10" ht="13.8" x14ac:dyDescent="0.3">
      <c r="B12" s="3"/>
      <c r="C12" s="3"/>
      <c r="D12" s="3"/>
      <c r="E12" s="3"/>
      <c r="F12" s="3"/>
      <c r="G12" s="3"/>
      <c r="H12" s="3"/>
      <c r="I12" s="3"/>
    </row>
    <row r="13" spans="1:10" ht="15.6" x14ac:dyDescent="0.3">
      <c r="B13" s="22" t="s">
        <v>9</v>
      </c>
      <c r="C13" s="3"/>
      <c r="D13" s="3"/>
      <c r="E13" s="3"/>
      <c r="F13" s="3"/>
      <c r="G13" s="3"/>
      <c r="H13" s="3"/>
      <c r="I1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BCE2-7216-480F-91D3-123973014C5C}">
  <dimension ref="A1:I14"/>
  <sheetViews>
    <sheetView zoomScaleNormal="100" workbookViewId="0"/>
  </sheetViews>
  <sheetFormatPr baseColWidth="10" defaultColWidth="11.44140625" defaultRowHeight="13.2" x14ac:dyDescent="0.25"/>
  <cols>
    <col min="1" max="1" width="11.44140625" style="2"/>
    <col min="2" max="2" width="36.109375" style="2" customWidth="1"/>
    <col min="3" max="16384" width="11.44140625" style="2"/>
  </cols>
  <sheetData>
    <row r="1" spans="1:9" ht="21" x14ac:dyDescent="0.5">
      <c r="A1" s="31" t="s">
        <v>0</v>
      </c>
      <c r="B1" s="34" t="s">
        <v>107</v>
      </c>
      <c r="C1" s="34"/>
      <c r="D1" s="34"/>
    </row>
    <row r="2" spans="1:9" ht="21" x14ac:dyDescent="0.5">
      <c r="A2" s="31" t="s">
        <v>2</v>
      </c>
      <c r="B2" s="34" t="s">
        <v>3</v>
      </c>
      <c r="C2" s="34"/>
      <c r="D2" s="34"/>
    </row>
    <row r="3" spans="1:9" ht="13.8" x14ac:dyDescent="0.3">
      <c r="B3" s="3"/>
      <c r="C3" s="3"/>
      <c r="D3" s="3"/>
      <c r="E3" s="3"/>
      <c r="F3" s="3"/>
    </row>
    <row r="4" spans="1:9" ht="13.8" x14ac:dyDescent="0.3">
      <c r="B4" s="3"/>
      <c r="C4" s="3"/>
      <c r="D4" s="3"/>
      <c r="E4" s="3"/>
      <c r="F4" s="3"/>
    </row>
    <row r="5" spans="1:9" ht="15.6" x14ac:dyDescent="0.3">
      <c r="B5" s="29" t="s">
        <v>4</v>
      </c>
      <c r="C5" s="3"/>
      <c r="D5" s="3"/>
      <c r="E5" s="3"/>
      <c r="F5" s="3"/>
    </row>
    <row r="6" spans="1:9" ht="13.8" x14ac:dyDescent="0.3">
      <c r="B6" s="3"/>
      <c r="C6" s="3">
        <v>2016</v>
      </c>
      <c r="D6" s="3">
        <v>2017</v>
      </c>
      <c r="E6" s="3">
        <v>2018</v>
      </c>
      <c r="F6" s="3">
        <v>2019</v>
      </c>
      <c r="G6" s="3">
        <v>2020</v>
      </c>
      <c r="H6" s="3">
        <v>2021</v>
      </c>
      <c r="I6" s="3">
        <v>2022</v>
      </c>
    </row>
    <row r="7" spans="1:9" ht="14.4" x14ac:dyDescent="0.3">
      <c r="B7" s="3" t="s">
        <v>70</v>
      </c>
      <c r="C7" s="96">
        <v>48.357460030237739</v>
      </c>
      <c r="D7" s="96">
        <v>40.871128015541217</v>
      </c>
      <c r="E7" s="96">
        <v>42.220254398146842</v>
      </c>
      <c r="F7" s="96">
        <v>47.233956794047373</v>
      </c>
      <c r="G7" s="96">
        <v>54.604260825056407</v>
      </c>
      <c r="H7" s="96">
        <v>56.640071499070203</v>
      </c>
      <c r="I7" s="96">
        <v>36.803268648373908</v>
      </c>
    </row>
    <row r="8" spans="1:9" ht="14.4" x14ac:dyDescent="0.3">
      <c r="B8" s="3" t="s">
        <v>48</v>
      </c>
      <c r="C8" s="96">
        <v>88.583845886144672</v>
      </c>
      <c r="D8" s="96">
        <v>71.593010923417538</v>
      </c>
      <c r="E8" s="96">
        <v>76.610861980268083</v>
      </c>
      <c r="F8" s="96">
        <v>90.853536049459365</v>
      </c>
      <c r="G8" s="96">
        <v>124.2384268805279</v>
      </c>
      <c r="H8" s="96">
        <v>122.6646996112881</v>
      </c>
      <c r="I8" s="96">
        <v>69.357750940933144</v>
      </c>
    </row>
    <row r="9" spans="1:9" ht="13.8" x14ac:dyDescent="0.3">
      <c r="B9" s="3"/>
      <c r="C9" s="4"/>
      <c r="D9" s="4"/>
      <c r="E9" s="4"/>
      <c r="F9" s="3"/>
    </row>
    <row r="10" spans="1:9" ht="13.8" x14ac:dyDescent="0.3">
      <c r="B10" s="3"/>
      <c r="C10" s="3"/>
      <c r="D10" s="3"/>
      <c r="E10" s="3"/>
      <c r="F10" s="3"/>
    </row>
    <row r="11" spans="1:9" ht="13.8" x14ac:dyDescent="0.3">
      <c r="B11" s="3"/>
      <c r="C11" s="3"/>
      <c r="D11" s="3"/>
      <c r="E11" s="3"/>
      <c r="F11" s="3"/>
    </row>
    <row r="12" spans="1:9" ht="13.8" x14ac:dyDescent="0.3">
      <c r="B12" s="3"/>
      <c r="C12" s="3"/>
      <c r="D12" s="3"/>
      <c r="E12" s="3"/>
      <c r="F12" s="3"/>
    </row>
    <row r="13" spans="1:9" ht="13.8" x14ac:dyDescent="0.3">
      <c r="B13" s="3"/>
      <c r="C13" s="3"/>
      <c r="D13" s="3"/>
      <c r="E13" s="3"/>
      <c r="F13" s="3"/>
    </row>
    <row r="14" spans="1:9" ht="15" x14ac:dyDescent="0.25">
      <c r="B14" s="29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42EE-2DBB-42F2-A360-DB061D71C28D}">
  <dimension ref="A1:E31"/>
  <sheetViews>
    <sheetView zoomScale="85" zoomScaleNormal="85" workbookViewId="0"/>
  </sheetViews>
  <sheetFormatPr baseColWidth="10" defaultColWidth="11.44140625" defaultRowHeight="13.2" x14ac:dyDescent="0.25"/>
  <cols>
    <col min="1" max="1" width="11.44140625" style="2"/>
    <col min="2" max="2" width="39.33203125" style="2" customWidth="1"/>
    <col min="3" max="4" width="14.88671875" style="2" customWidth="1"/>
    <col min="5" max="16382" width="11.44140625" style="2"/>
    <col min="16383" max="16383" width="11.44140625" style="2" bestFit="1"/>
    <col min="16384" max="16384" width="11.44140625" style="2"/>
  </cols>
  <sheetData>
    <row r="1" spans="1:5" ht="21" x14ac:dyDescent="0.5">
      <c r="A1" s="31" t="s">
        <v>0</v>
      </c>
      <c r="B1" s="34" t="s">
        <v>108</v>
      </c>
      <c r="C1" s="34"/>
      <c r="D1" s="34"/>
      <c r="E1" s="34"/>
    </row>
    <row r="2" spans="1:5" ht="21" x14ac:dyDescent="0.5">
      <c r="A2" s="31" t="s">
        <v>23</v>
      </c>
      <c r="B2" s="34" t="s">
        <v>3</v>
      </c>
      <c r="C2" s="34"/>
      <c r="D2" s="34"/>
      <c r="E2" s="34"/>
    </row>
    <row r="3" spans="1:5" x14ac:dyDescent="0.25">
      <c r="A3" s="11"/>
    </row>
    <row r="4" spans="1:5" x14ac:dyDescent="0.25">
      <c r="A4" s="11"/>
      <c r="B4" s="11"/>
      <c r="C4" s="11"/>
      <c r="D4" s="11"/>
    </row>
    <row r="5" spans="1:5" x14ac:dyDescent="0.25">
      <c r="A5" s="11"/>
      <c r="B5" s="11"/>
      <c r="C5" s="11"/>
      <c r="D5" s="11"/>
    </row>
    <row r="6" spans="1:5" ht="13.8" x14ac:dyDescent="0.3">
      <c r="A6" s="11"/>
      <c r="B6" s="14"/>
      <c r="C6" s="35">
        <v>2022</v>
      </c>
      <c r="D6" s="35">
        <v>2021</v>
      </c>
      <c r="E6" s="35" t="s">
        <v>12</v>
      </c>
    </row>
    <row r="7" spans="1:5" ht="17.25" customHeight="1" x14ac:dyDescent="0.35">
      <c r="A7" s="11"/>
      <c r="B7" s="36" t="s">
        <v>13</v>
      </c>
      <c r="C7" s="52">
        <v>1760.6969999999999</v>
      </c>
      <c r="D7" s="52">
        <v>1889.5640000000001</v>
      </c>
      <c r="E7" s="67">
        <f>(C7/D7-1)*100</f>
        <v>-6.8199330639237559</v>
      </c>
    </row>
    <row r="8" spans="1:5" ht="15" x14ac:dyDescent="0.35">
      <c r="A8" s="11"/>
      <c r="B8" s="36" t="s">
        <v>37</v>
      </c>
      <c r="C8" s="52">
        <v>1312.0340000000001</v>
      </c>
      <c r="D8" s="52">
        <v>1416.5150000000001</v>
      </c>
      <c r="E8" s="53">
        <f>(C8/D8-1)*100</f>
        <v>-7.3759190689826841</v>
      </c>
    </row>
    <row r="9" spans="1:5" ht="15" x14ac:dyDescent="0.35">
      <c r="A9" s="11"/>
      <c r="B9" s="37" t="s">
        <v>15</v>
      </c>
      <c r="C9" s="52">
        <v>1289.7850000000001</v>
      </c>
      <c r="D9" s="52">
        <v>1135.9380000000001</v>
      </c>
      <c r="E9" s="53">
        <f>(C9/D9-1)*100</f>
        <v>13.543608894147386</v>
      </c>
    </row>
    <row r="10" spans="1:5" ht="15" x14ac:dyDescent="0.35">
      <c r="A10" s="11"/>
      <c r="B10" s="37" t="s">
        <v>38</v>
      </c>
      <c r="C10" s="52">
        <v>857.625</v>
      </c>
      <c r="D10" s="52">
        <v>779.38300000000004</v>
      </c>
      <c r="E10" s="53">
        <f>(C10/D10-1)*100</f>
        <v>10.038966721111443</v>
      </c>
    </row>
    <row r="11" spans="1:5" ht="15" x14ac:dyDescent="0.35">
      <c r="A11" s="11"/>
      <c r="B11" s="38" t="s">
        <v>16</v>
      </c>
      <c r="C11" s="54">
        <v>470.91199999999998</v>
      </c>
      <c r="D11" s="54">
        <v>753.62599999999998</v>
      </c>
      <c r="E11" s="67">
        <f>(C11/D11-1)*100</f>
        <v>-37.513833121468743</v>
      </c>
    </row>
    <row r="12" spans="1:5" ht="15" x14ac:dyDescent="0.35">
      <c r="A12" s="11"/>
      <c r="B12" s="37"/>
      <c r="C12" s="52"/>
      <c r="D12" s="52"/>
      <c r="E12" s="53"/>
    </row>
    <row r="13" spans="1:5" ht="15" x14ac:dyDescent="0.35">
      <c r="A13" s="11"/>
      <c r="B13" s="37" t="s">
        <v>17</v>
      </c>
      <c r="C13" s="52">
        <v>51.887999999999998</v>
      </c>
      <c r="D13" s="52">
        <v>51.228000000000002</v>
      </c>
      <c r="E13" s="53">
        <f>(C13/D13-1)*100</f>
        <v>1.2883579292574332</v>
      </c>
    </row>
    <row r="14" spans="1:5" ht="15" x14ac:dyDescent="0.35">
      <c r="A14" s="11"/>
      <c r="B14" s="37" t="s">
        <v>18</v>
      </c>
      <c r="C14" s="52">
        <v>522.79999999999995</v>
      </c>
      <c r="D14" s="52">
        <v>804.85400000000004</v>
      </c>
      <c r="E14" s="53">
        <f>(C14/D14-1)*100</f>
        <v>-35.044119803094731</v>
      </c>
    </row>
    <row r="15" spans="1:5" ht="15" x14ac:dyDescent="0.35">
      <c r="A15" s="11"/>
      <c r="B15" s="39"/>
      <c r="C15" s="52"/>
      <c r="D15" s="52"/>
      <c r="E15" s="53"/>
    </row>
    <row r="16" spans="1:5" ht="15" x14ac:dyDescent="0.35">
      <c r="A16" s="11"/>
      <c r="B16" s="37" t="s">
        <v>19</v>
      </c>
      <c r="C16" s="97">
        <v>128.374</v>
      </c>
      <c r="D16" s="52">
        <v>160.80099999999999</v>
      </c>
      <c r="E16" s="53">
        <f>(C16/D16-1)*100</f>
        <v>-20.165919366173092</v>
      </c>
    </row>
    <row r="17" spans="1:5" ht="15.6" thickBot="1" x14ac:dyDescent="0.4">
      <c r="A17" s="11"/>
      <c r="B17" s="40" t="s">
        <v>20</v>
      </c>
      <c r="C17" s="55">
        <v>394.42599999999999</v>
      </c>
      <c r="D17" s="55">
        <v>644.053</v>
      </c>
      <c r="E17" s="68">
        <f>(C17/D17-1)*100</f>
        <v>-38.758766747457116</v>
      </c>
    </row>
    <row r="23" spans="1:5" x14ac:dyDescent="0.25">
      <c r="C23" s="51"/>
      <c r="D23" s="51"/>
    </row>
    <row r="24" spans="1:5" x14ac:dyDescent="0.25">
      <c r="C24" s="51"/>
      <c r="D24" s="51"/>
    </row>
    <row r="25" spans="1:5" x14ac:dyDescent="0.25">
      <c r="C25" s="51"/>
      <c r="D25" s="51"/>
    </row>
    <row r="26" spans="1:5" x14ac:dyDescent="0.25">
      <c r="C26" s="51"/>
      <c r="D26" s="51"/>
    </row>
    <row r="27" spans="1:5" x14ac:dyDescent="0.25">
      <c r="C27" s="51"/>
      <c r="D27" s="51"/>
    </row>
    <row r="28" spans="1:5" x14ac:dyDescent="0.25">
      <c r="C28" s="51"/>
      <c r="D28" s="51"/>
    </row>
    <row r="29" spans="1:5" x14ac:dyDescent="0.25">
      <c r="C29" s="51"/>
      <c r="D29" s="51"/>
    </row>
    <row r="30" spans="1:5" x14ac:dyDescent="0.25">
      <c r="C30" s="51"/>
      <c r="D30" s="51"/>
    </row>
    <row r="31" spans="1:5" x14ac:dyDescent="0.25">
      <c r="C31" s="51"/>
      <c r="D31" s="51"/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1360-31E9-4E57-9C95-E51F03D5EBF7}">
  <dimension ref="A1:I11"/>
  <sheetViews>
    <sheetView zoomScale="80" zoomScaleNormal="80" workbookViewId="0"/>
  </sheetViews>
  <sheetFormatPr baseColWidth="10" defaultColWidth="11.44140625" defaultRowHeight="15" x14ac:dyDescent="0.35"/>
  <cols>
    <col min="1" max="1" width="11.44140625" style="70"/>
    <col min="2" max="2" width="81.109375" style="70" customWidth="1"/>
    <col min="3" max="16384" width="11.44140625" style="70"/>
  </cols>
  <sheetData>
    <row r="1" spans="1:9" ht="21" x14ac:dyDescent="0.5">
      <c r="A1" s="31" t="s">
        <v>0</v>
      </c>
      <c r="B1" s="32" t="s">
        <v>113</v>
      </c>
    </row>
    <row r="2" spans="1:9" ht="21" x14ac:dyDescent="0.5">
      <c r="A2" s="31" t="s">
        <v>2</v>
      </c>
      <c r="B2" s="32" t="s">
        <v>3</v>
      </c>
    </row>
    <row r="4" spans="1:9" ht="17.399999999999999" x14ac:dyDescent="0.4">
      <c r="B4" s="21" t="s">
        <v>4</v>
      </c>
    </row>
    <row r="5" spans="1:9" x14ac:dyDescent="0.35">
      <c r="C5" s="70">
        <v>2018</v>
      </c>
      <c r="D5" s="70">
        <v>2019</v>
      </c>
      <c r="E5" s="70">
        <v>2020</v>
      </c>
      <c r="F5" s="70">
        <v>2021</v>
      </c>
      <c r="G5" s="70">
        <v>2022</v>
      </c>
      <c r="I5" s="71"/>
    </row>
    <row r="6" spans="1:9" ht="15.6" x14ac:dyDescent="0.35">
      <c r="B6" s="89" t="s">
        <v>5</v>
      </c>
      <c r="C6" s="72">
        <v>42.308035372420669</v>
      </c>
      <c r="D6" s="72">
        <v>42.170404631489717</v>
      </c>
      <c r="E6" s="72">
        <v>47.335436807066351</v>
      </c>
      <c r="F6" s="72">
        <v>52.451275885772809</v>
      </c>
      <c r="G6" s="72">
        <v>43.949296078177952</v>
      </c>
      <c r="H6" s="73"/>
      <c r="I6" s="72"/>
    </row>
    <row r="7" spans="1:9" ht="15.6" x14ac:dyDescent="0.35">
      <c r="B7" s="70" t="s">
        <v>73</v>
      </c>
      <c r="C7" s="72">
        <v>39.981691736421837</v>
      </c>
      <c r="D7" s="72">
        <v>38.36100884049074</v>
      </c>
      <c r="E7" s="72">
        <v>34.644282350744312</v>
      </c>
      <c r="F7" s="72">
        <v>31.322181682571749</v>
      </c>
      <c r="G7" s="72">
        <v>38.623534927616198</v>
      </c>
      <c r="H7" s="73"/>
      <c r="I7" s="72"/>
    </row>
    <row r="8" spans="1:9" ht="15.6" x14ac:dyDescent="0.35">
      <c r="B8" s="70" t="s">
        <v>7</v>
      </c>
      <c r="C8" s="72">
        <v>17.710272891157491</v>
      </c>
      <c r="D8" s="72">
        <v>19.468586528019539</v>
      </c>
      <c r="E8" s="72">
        <v>18.020280842189351</v>
      </c>
      <c r="F8" s="72">
        <v>16.226542431655439</v>
      </c>
      <c r="G8" s="72">
        <v>17.42716899420585</v>
      </c>
      <c r="H8" s="73"/>
      <c r="I8" s="72"/>
    </row>
    <row r="9" spans="1:9" x14ac:dyDescent="0.35"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1" spans="1:9" ht="17.399999999999999" x14ac:dyDescent="0.4">
      <c r="B11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7CF-1020-4337-9C01-D8EA85533AA9}">
  <dimension ref="A1:K44"/>
  <sheetViews>
    <sheetView zoomScale="85" zoomScaleNormal="85" workbookViewId="0"/>
  </sheetViews>
  <sheetFormatPr baseColWidth="10" defaultColWidth="11.44140625" defaultRowHeight="15" x14ac:dyDescent="0.35"/>
  <cols>
    <col min="1" max="1" width="11.44140625" style="86"/>
    <col min="2" max="2" width="77.33203125" style="86" bestFit="1" customWidth="1"/>
    <col min="3" max="4" width="11.44140625" style="86"/>
    <col min="5" max="5" width="43.5546875" style="86" bestFit="1" customWidth="1"/>
    <col min="6" max="16384" width="11.44140625" style="86"/>
  </cols>
  <sheetData>
    <row r="1" spans="1:11" ht="21" x14ac:dyDescent="0.5">
      <c r="A1" s="31" t="s">
        <v>0</v>
      </c>
      <c r="B1" s="34" t="s">
        <v>109</v>
      </c>
      <c r="C1" s="31"/>
    </row>
    <row r="2" spans="1:11" ht="21" x14ac:dyDescent="0.5">
      <c r="A2" s="31" t="s">
        <v>23</v>
      </c>
      <c r="B2" s="34" t="s">
        <v>3</v>
      </c>
      <c r="C2" s="31"/>
    </row>
    <row r="3" spans="1:11" x14ac:dyDescent="0.35">
      <c r="F3" s="76"/>
      <c r="G3" s="76">
        <v>2020</v>
      </c>
      <c r="H3" s="76">
        <v>2021</v>
      </c>
      <c r="I3" s="76"/>
    </row>
    <row r="4" spans="1:11" ht="17.399999999999999" x14ac:dyDescent="0.4">
      <c r="B4" s="21" t="s">
        <v>4</v>
      </c>
      <c r="F4" s="76" t="s">
        <v>54</v>
      </c>
      <c r="G4" s="76">
        <v>1692</v>
      </c>
      <c r="H4" s="76">
        <v>1888</v>
      </c>
      <c r="I4" s="76"/>
    </row>
    <row r="5" spans="1:11" x14ac:dyDescent="0.35">
      <c r="F5" s="76" t="s">
        <v>55</v>
      </c>
      <c r="G5" s="78">
        <f>+$G$4*C8</f>
        <v>126841.079484</v>
      </c>
      <c r="H5" s="78">
        <f>+$H$4*D8</f>
        <v>140689.74988799999</v>
      </c>
      <c r="I5" s="76"/>
    </row>
    <row r="6" spans="1:11" x14ac:dyDescent="0.35">
      <c r="F6" s="76" t="s">
        <v>56</v>
      </c>
      <c r="G6" s="78">
        <f t="shared" ref="G6:G7" si="0">+$G$4*C9</f>
        <v>27145.493712</v>
      </c>
      <c r="H6" s="78">
        <f t="shared" ref="H6:H7" si="1">+$H$4*D9</f>
        <v>29332.086944000002</v>
      </c>
      <c r="I6" s="76"/>
    </row>
    <row r="7" spans="1:11" x14ac:dyDescent="0.35">
      <c r="C7" s="86" t="s">
        <v>65</v>
      </c>
      <c r="D7" s="86" t="s">
        <v>89</v>
      </c>
      <c r="E7" s="86" t="s">
        <v>76</v>
      </c>
      <c r="F7" s="76" t="s">
        <v>57</v>
      </c>
      <c r="G7" s="78">
        <f t="shared" si="0"/>
        <v>15213.425112000001</v>
      </c>
      <c r="H7" s="78">
        <f t="shared" si="1"/>
        <v>18778.163167999999</v>
      </c>
      <c r="I7" s="76"/>
    </row>
    <row r="8" spans="1:11" x14ac:dyDescent="0.35">
      <c r="B8" s="86" t="s">
        <v>39</v>
      </c>
      <c r="C8" s="87">
        <v>74.965176999999997</v>
      </c>
      <c r="D8" s="87">
        <v>74.517876000000001</v>
      </c>
      <c r="E8" s="87">
        <v>-7.3759189999999997</v>
      </c>
    </row>
    <row r="9" spans="1:11" x14ac:dyDescent="0.35">
      <c r="B9" s="86" t="s">
        <v>41</v>
      </c>
      <c r="C9" s="87">
        <v>16.043436</v>
      </c>
      <c r="D9" s="87">
        <v>15.536063</v>
      </c>
      <c r="E9" s="87">
        <v>-9.76675</v>
      </c>
    </row>
    <row r="10" spans="1:11" x14ac:dyDescent="0.35">
      <c r="B10" s="86" t="s">
        <v>40</v>
      </c>
      <c r="C10" s="87">
        <v>8.9913860000000003</v>
      </c>
      <c r="D10" s="87">
        <v>9.9460610000000003</v>
      </c>
      <c r="E10" s="87">
        <v>3.0736089999999998</v>
      </c>
    </row>
    <row r="11" spans="1:11" x14ac:dyDescent="0.35">
      <c r="E11" s="87"/>
      <c r="I11" s="87"/>
      <c r="J11" s="87"/>
      <c r="K11" s="87"/>
    </row>
    <row r="12" spans="1:11" x14ac:dyDescent="0.35">
      <c r="C12" s="88"/>
      <c r="D12" s="88"/>
      <c r="I12" s="87"/>
      <c r="J12" s="87"/>
      <c r="K12" s="87"/>
    </row>
    <row r="13" spans="1:11" x14ac:dyDescent="0.35">
      <c r="C13" s="88"/>
      <c r="D13" s="88"/>
      <c r="I13" s="87"/>
      <c r="J13" s="87"/>
      <c r="K13" s="87"/>
    </row>
    <row r="14" spans="1:11" ht="17.399999999999999" x14ac:dyDescent="0.4">
      <c r="B14" s="21" t="s">
        <v>9</v>
      </c>
      <c r="C14" s="88"/>
      <c r="D14" s="88"/>
    </row>
    <row r="15" spans="1:11" x14ac:dyDescent="0.35">
      <c r="C15" s="88"/>
      <c r="D15" s="88"/>
    </row>
    <row r="16" spans="1:11" x14ac:dyDescent="0.35">
      <c r="C16" s="88"/>
      <c r="D16" s="88"/>
    </row>
    <row r="17" spans="3:4" x14ac:dyDescent="0.35">
      <c r="C17" s="88"/>
      <c r="D17" s="88"/>
    </row>
    <row r="43" spans="4:5" ht="15.6" x14ac:dyDescent="0.35">
      <c r="D43" s="1"/>
      <c r="E43" s="15"/>
    </row>
    <row r="44" spans="4:5" ht="15.6" x14ac:dyDescent="0.35">
      <c r="D44" s="1"/>
      <c r="E44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0513-4E99-443F-AE8F-F2F2F25C6B5E}">
  <dimension ref="A1:O17"/>
  <sheetViews>
    <sheetView zoomScale="80" zoomScaleNormal="80" workbookViewId="0"/>
  </sheetViews>
  <sheetFormatPr baseColWidth="10" defaultColWidth="11.44140625" defaultRowHeight="13.2" x14ac:dyDescent="0.25"/>
  <cols>
    <col min="1" max="1" width="19.109375" style="2" customWidth="1"/>
    <col min="2" max="8" width="11.5546875" style="2" bestFit="1" customWidth="1"/>
    <col min="9" max="12" width="12.44140625" style="2" bestFit="1" customWidth="1"/>
    <col min="13" max="14" width="11.44140625" style="2"/>
    <col min="15" max="15" width="12.6640625" style="2" bestFit="1" customWidth="1"/>
    <col min="16" max="16384" width="11.44140625" style="2"/>
  </cols>
  <sheetData>
    <row r="1" spans="1:15" ht="21" x14ac:dyDescent="0.5">
      <c r="A1" s="31" t="s">
        <v>21</v>
      </c>
      <c r="B1" s="34" t="s">
        <v>72</v>
      </c>
    </row>
    <row r="2" spans="1:15" ht="21" x14ac:dyDescent="0.5">
      <c r="A2" s="31" t="s">
        <v>2</v>
      </c>
      <c r="B2" s="34" t="s">
        <v>3</v>
      </c>
    </row>
    <row r="3" spans="1:15" ht="17.399999999999999" x14ac:dyDescent="0.3">
      <c r="A3" s="30"/>
    </row>
    <row r="4" spans="1:15" ht="15" x14ac:dyDescent="0.25">
      <c r="A4" s="29" t="s">
        <v>4</v>
      </c>
    </row>
    <row r="6" spans="1:15" ht="15" x14ac:dyDescent="0.35">
      <c r="A6" s="44"/>
      <c r="B6" s="28">
        <v>2010</v>
      </c>
      <c r="C6" s="28">
        <v>2011</v>
      </c>
      <c r="D6" s="28">
        <v>2012</v>
      </c>
      <c r="E6" s="28">
        <v>2013</v>
      </c>
      <c r="F6" s="28">
        <v>2014</v>
      </c>
      <c r="G6" s="28">
        <v>2015</v>
      </c>
      <c r="H6" s="28">
        <v>2016</v>
      </c>
      <c r="I6" s="28">
        <v>2017</v>
      </c>
      <c r="J6" s="28">
        <v>2018</v>
      </c>
      <c r="K6" s="28">
        <v>2019</v>
      </c>
      <c r="L6" s="28">
        <v>2020</v>
      </c>
      <c r="M6" s="28">
        <v>2021</v>
      </c>
      <c r="N6" s="28">
        <v>2022</v>
      </c>
    </row>
    <row r="7" spans="1:15" ht="13.8" x14ac:dyDescent="0.3">
      <c r="A7" s="23" t="s">
        <v>42</v>
      </c>
      <c r="B7" s="24">
        <v>58.07848074394704</v>
      </c>
      <c r="C7" s="24">
        <v>51.025450955500915</v>
      </c>
      <c r="D7" s="24">
        <v>49.505522778261735</v>
      </c>
      <c r="E7" s="24">
        <v>56.652827520117711</v>
      </c>
      <c r="F7" s="24">
        <v>48.841560472304764</v>
      </c>
      <c r="G7" s="24">
        <v>47.586999361651564</v>
      </c>
      <c r="H7" s="24">
        <v>49.846649632709358</v>
      </c>
      <c r="I7" s="24">
        <v>54.061759498642523</v>
      </c>
      <c r="J7" s="24">
        <v>51.995534887784686</v>
      </c>
      <c r="K7" s="24">
        <v>55.155992593388333</v>
      </c>
      <c r="L7" s="24">
        <v>55.681707381300839</v>
      </c>
      <c r="M7" s="24">
        <v>60.514057145711007</v>
      </c>
      <c r="N7" s="98">
        <v>59.525308870813262</v>
      </c>
      <c r="O7" s="51"/>
    </row>
    <row r="8" spans="1:15" ht="13.8" x14ac:dyDescent="0.3">
      <c r="A8" s="16" t="s">
        <v>43</v>
      </c>
      <c r="B8" s="18">
        <v>3.5622142753274746</v>
      </c>
      <c r="C8" s="18">
        <v>3.7763831449710197</v>
      </c>
      <c r="D8" s="18">
        <v>3.8855832319479422</v>
      </c>
      <c r="E8" s="18">
        <v>5.3866495830886825</v>
      </c>
      <c r="F8" s="18">
        <v>4.9513447444942527</v>
      </c>
      <c r="G8" s="18">
        <v>5.4523164726693363</v>
      </c>
      <c r="H8" s="18">
        <v>5.3372270300478757</v>
      </c>
      <c r="I8" s="18">
        <v>4.338299270191297</v>
      </c>
      <c r="J8" s="18">
        <v>4.7199680446495593</v>
      </c>
      <c r="K8" s="18">
        <v>4.5054051314325418</v>
      </c>
      <c r="L8" s="18">
        <v>4.3644557925525174</v>
      </c>
      <c r="M8" s="18">
        <v>4.452328064008281</v>
      </c>
      <c r="N8" s="98">
        <v>4.9038238767664586</v>
      </c>
      <c r="O8" s="51"/>
    </row>
    <row r="9" spans="1:15" ht="13.8" x14ac:dyDescent="0.3">
      <c r="A9" s="16" t="s">
        <v>44</v>
      </c>
      <c r="B9" s="18">
        <v>20.433747512781206</v>
      </c>
      <c r="C9" s="18">
        <v>25.293022043639386</v>
      </c>
      <c r="D9" s="18">
        <v>30.973428827135645</v>
      </c>
      <c r="E9" s="18">
        <v>25.480486364242459</v>
      </c>
      <c r="F9" s="18">
        <v>34.394496174506202</v>
      </c>
      <c r="G9" s="18">
        <v>35.859957010275131</v>
      </c>
      <c r="H9" s="18">
        <v>34.34146721443792</v>
      </c>
      <c r="I9" s="18">
        <v>30.794629369500637</v>
      </c>
      <c r="J9" s="18">
        <v>33.70261309713328</v>
      </c>
      <c r="K9" s="18">
        <v>31.735118853802174</v>
      </c>
      <c r="L9" s="18">
        <v>32.475339621077403</v>
      </c>
      <c r="M9" s="18">
        <v>27.213621623339552</v>
      </c>
      <c r="N9" s="98">
        <v>27.35097498193478</v>
      </c>
      <c r="O9" s="51"/>
    </row>
    <row r="10" spans="1:15" ht="13.8" x14ac:dyDescent="0.3">
      <c r="A10" s="16" t="s">
        <v>45</v>
      </c>
      <c r="B10" s="18">
        <v>17.482144645443299</v>
      </c>
      <c r="C10" s="18">
        <v>19.34126005497561</v>
      </c>
      <c r="D10" s="18">
        <v>15.106261710236055</v>
      </c>
      <c r="E10" s="18">
        <v>12.097900103762582</v>
      </c>
      <c r="F10" s="18">
        <v>9.5249758927691524</v>
      </c>
      <c r="G10" s="18">
        <v>8.5874992887673578</v>
      </c>
      <c r="H10" s="18">
        <v>8.6143121131086104</v>
      </c>
      <c r="I10" s="18">
        <v>9.4398522645383771</v>
      </c>
      <c r="J10" s="18">
        <v>8.2430354958853762</v>
      </c>
      <c r="K10" s="18">
        <v>6.7692569455118399</v>
      </c>
      <c r="L10" s="18">
        <v>5.4941137682927819</v>
      </c>
      <c r="M10" s="18">
        <v>5.9405047156051403</v>
      </c>
      <c r="N10" s="98">
        <v>6.1021615918200505</v>
      </c>
      <c r="O10" s="51"/>
    </row>
    <row r="11" spans="1:15" ht="13.8" x14ac:dyDescent="0.3">
      <c r="A11" s="20" t="s">
        <v>46</v>
      </c>
      <c r="B11" s="19">
        <v>0.44341282250098812</v>
      </c>
      <c r="C11" s="19">
        <v>0.56388380091306223</v>
      </c>
      <c r="D11" s="19">
        <v>0.52920345241862321</v>
      </c>
      <c r="E11" s="19">
        <v>0.38213642878856408</v>
      </c>
      <c r="F11" s="19">
        <v>2.2876227159256293</v>
      </c>
      <c r="G11" s="19">
        <v>2.513227866636611</v>
      </c>
      <c r="H11" s="19">
        <v>1.8603440096962318</v>
      </c>
      <c r="I11" s="19">
        <v>1.3654595971271639</v>
      </c>
      <c r="J11" s="19">
        <v>1.3388484745470992</v>
      </c>
      <c r="K11" s="19">
        <v>1.8342264758651066</v>
      </c>
      <c r="L11" s="19">
        <v>1.9843834367764608</v>
      </c>
      <c r="M11" s="19">
        <v>1.8794884513360219</v>
      </c>
      <c r="N11" s="100">
        <v>2.1177306786654508</v>
      </c>
      <c r="O11" s="51"/>
    </row>
    <row r="12" spans="1:15" ht="13.8" x14ac:dyDescent="0.3">
      <c r="A12" s="17" t="s">
        <v>49</v>
      </c>
      <c r="B12" s="18">
        <v>500.32540499999999</v>
      </c>
      <c r="C12" s="18">
        <v>484.85609899999997</v>
      </c>
      <c r="D12" s="18">
        <v>550.71050400000001</v>
      </c>
      <c r="E12" s="18">
        <v>633.53473199999996</v>
      </c>
      <c r="F12" s="18">
        <v>813.61169700000005</v>
      </c>
      <c r="G12" s="18">
        <v>876.945831</v>
      </c>
      <c r="H12" s="18">
        <v>926.67172900000003</v>
      </c>
      <c r="I12" s="18">
        <v>1162.1670120000001</v>
      </c>
      <c r="J12" s="18">
        <v>1141.4351429999999</v>
      </c>
      <c r="K12" s="18">
        <v>1354.355873</v>
      </c>
      <c r="L12" s="18">
        <v>1474.9172189999999</v>
      </c>
      <c r="M12" s="18">
        <v>1762</v>
      </c>
      <c r="N12" s="99">
        <v>1592.3662220000001</v>
      </c>
      <c r="O12" s="56"/>
    </row>
    <row r="14" spans="1:15" x14ac:dyDescent="0.25">
      <c r="M14" s="58"/>
      <c r="N14" s="58"/>
    </row>
    <row r="17" spans="1:1" ht="15" x14ac:dyDescent="0.25">
      <c r="A17" s="29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87C1-E234-4CC9-899B-303332F1B6FE}">
  <dimension ref="A1:J20"/>
  <sheetViews>
    <sheetView zoomScale="85" zoomScaleNormal="85" workbookViewId="0"/>
  </sheetViews>
  <sheetFormatPr baseColWidth="10" defaultColWidth="11.44140625" defaultRowHeight="13.2" x14ac:dyDescent="0.25"/>
  <cols>
    <col min="1" max="1" width="14.44140625" style="2" customWidth="1"/>
    <col min="2" max="2" width="34.5546875" style="2" customWidth="1"/>
    <col min="3" max="16384" width="11.44140625" style="2"/>
  </cols>
  <sheetData>
    <row r="1" spans="1:10" ht="21" x14ac:dyDescent="0.5">
      <c r="A1" s="31" t="s">
        <v>0</v>
      </c>
      <c r="B1" s="34" t="s">
        <v>51</v>
      </c>
    </row>
    <row r="2" spans="1:10" ht="21" x14ac:dyDescent="0.5">
      <c r="A2" s="31" t="s">
        <v>23</v>
      </c>
      <c r="B2" s="34" t="s">
        <v>3</v>
      </c>
    </row>
    <row r="5" spans="1:10" ht="15" x14ac:dyDescent="0.25">
      <c r="B5" s="29" t="s">
        <v>4</v>
      </c>
    </row>
    <row r="6" spans="1:10" ht="15" x14ac:dyDescent="0.35">
      <c r="B6" s="44"/>
      <c r="C6" s="28">
        <v>2015</v>
      </c>
      <c r="D6" s="28">
        <v>2016</v>
      </c>
      <c r="E6" s="28">
        <v>2017</v>
      </c>
      <c r="F6" s="28">
        <v>2018</v>
      </c>
      <c r="G6" s="28">
        <v>2019</v>
      </c>
      <c r="H6" s="28">
        <v>2020</v>
      </c>
      <c r="I6" s="28">
        <v>2021</v>
      </c>
      <c r="J6" s="28">
        <v>2022</v>
      </c>
    </row>
    <row r="7" spans="1:10" ht="13.8" x14ac:dyDescent="0.3">
      <c r="B7" s="23" t="s">
        <v>24</v>
      </c>
      <c r="C7" s="49">
        <v>22.836751072047935</v>
      </c>
      <c r="D7" s="49">
        <v>24.937709228334572</v>
      </c>
      <c r="E7" s="49">
        <v>15.284435218823045</v>
      </c>
      <c r="F7" s="49">
        <v>17.601523194534938</v>
      </c>
      <c r="G7" s="49">
        <v>20.533205068882801</v>
      </c>
      <c r="H7" s="49">
        <v>21.684184873596969</v>
      </c>
      <c r="I7" s="49">
        <v>24.74812198735756</v>
      </c>
      <c r="J7" s="49">
        <v>31.004261120024719</v>
      </c>
    </row>
    <row r="8" spans="1:10" ht="13.8" x14ac:dyDescent="0.3">
      <c r="B8" s="23" t="s">
        <v>25</v>
      </c>
      <c r="C8" s="49">
        <v>53.45575137267025</v>
      </c>
      <c r="D8" s="49">
        <v>50.441729057176396</v>
      </c>
      <c r="E8" s="49">
        <v>51.956930524475595</v>
      </c>
      <c r="F8" s="49">
        <v>54.535315912539559</v>
      </c>
      <c r="G8" s="49">
        <v>50.806971243507562</v>
      </c>
      <c r="H8" s="49">
        <v>49.694160347783765</v>
      </c>
      <c r="I8" s="49">
        <v>46.220935414598557</v>
      </c>
      <c r="J8" s="49">
        <v>35.881318880805793</v>
      </c>
    </row>
    <row r="9" spans="1:10" ht="13.8" x14ac:dyDescent="0.3">
      <c r="B9" s="23" t="s">
        <v>50</v>
      </c>
      <c r="C9" s="49">
        <v>2.140402736996859</v>
      </c>
      <c r="D9" s="49">
        <v>1.8456408277390903</v>
      </c>
      <c r="E9" s="49">
        <v>1.7749758824559956</v>
      </c>
      <c r="F9" s="49">
        <v>2.0451414372691317</v>
      </c>
      <c r="G9" s="50">
        <v>2.142344949811319</v>
      </c>
      <c r="H9" s="50">
        <v>2.3460204674051752</v>
      </c>
      <c r="I9" s="50">
        <v>3.004052709555288</v>
      </c>
      <c r="J9" s="50">
        <v>4.69508563175639</v>
      </c>
    </row>
    <row r="10" spans="1:10" ht="13.8" x14ac:dyDescent="0.3">
      <c r="B10" s="23" t="s">
        <v>26</v>
      </c>
      <c r="C10" s="50">
        <v>-0.22997859417690078</v>
      </c>
      <c r="D10" s="50">
        <v>-0.13183277634216081</v>
      </c>
      <c r="E10" s="50">
        <v>-0.10949688830796361</v>
      </c>
      <c r="F10" s="50">
        <v>-0.52344952898014552</v>
      </c>
      <c r="G10" s="49">
        <v>0.50577025935188891</v>
      </c>
      <c r="H10" s="49">
        <v>1.096187184382571</v>
      </c>
      <c r="I10" s="49">
        <v>0.21586679922673652</v>
      </c>
      <c r="J10" s="49">
        <v>-0.17325430420191601</v>
      </c>
    </row>
    <row r="11" spans="1:10" ht="13.8" x14ac:dyDescent="0.3">
      <c r="B11" s="23" t="s">
        <v>27</v>
      </c>
      <c r="C11" s="50">
        <v>16.683105757776424</v>
      </c>
      <c r="D11" s="50">
        <v>18.493932795162721</v>
      </c>
      <c r="E11" s="50">
        <v>26.732329251582833</v>
      </c>
      <c r="F11" s="50">
        <v>21.610698728467792</v>
      </c>
      <c r="G11" s="49">
        <v>21.19534917291762</v>
      </c>
      <c r="H11" s="49">
        <v>21.623324571708519</v>
      </c>
      <c r="I11" s="49">
        <v>22.72632346815924</v>
      </c>
      <c r="J11" s="49">
        <v>23.084435122747902</v>
      </c>
    </row>
    <row r="12" spans="1:10" ht="13.8" x14ac:dyDescent="0.3">
      <c r="B12" s="23" t="s">
        <v>29</v>
      </c>
      <c r="C12" s="50">
        <v>1.8167873759989857</v>
      </c>
      <c r="D12" s="50">
        <v>2.0965196183662327</v>
      </c>
      <c r="E12" s="50">
        <v>1.9899671249539883</v>
      </c>
      <c r="F12" s="50">
        <v>1.3849050226531747</v>
      </c>
      <c r="G12" s="50">
        <v>1.5554219754684069</v>
      </c>
      <c r="H12" s="50">
        <v>1.8175372823360229E-4</v>
      </c>
      <c r="I12" s="50">
        <v>4.2113489651293211E-6</v>
      </c>
      <c r="J12" s="50">
        <v>5.4469144827980388E-5</v>
      </c>
    </row>
    <row r="13" spans="1:10" ht="13.8" x14ac:dyDescent="0.3">
      <c r="B13" s="25" t="s">
        <v>30</v>
      </c>
      <c r="C13" s="26">
        <v>3.2971802786864499</v>
      </c>
      <c r="D13" s="26">
        <v>2.3163012495631614</v>
      </c>
      <c r="E13" s="26">
        <v>2.3708588860164967</v>
      </c>
      <c r="F13" s="26">
        <v>3.3458652335155459</v>
      </c>
      <c r="G13" s="26">
        <v>3.2609373300604085</v>
      </c>
      <c r="H13" s="26">
        <v>3.5554469648256037</v>
      </c>
      <c r="I13" s="26">
        <v>3.0846903982483838</v>
      </c>
      <c r="J13" s="26">
        <v>5.5080990797222924</v>
      </c>
    </row>
    <row r="14" spans="1:10" ht="13.8" x14ac:dyDescent="0.3">
      <c r="B14" s="15" t="s">
        <v>31</v>
      </c>
      <c r="C14" s="27">
        <v>1450.6641420000001</v>
      </c>
      <c r="D14" s="27">
        <v>1496.5868539999997</v>
      </c>
      <c r="E14" s="27">
        <v>1599.3367730000002</v>
      </c>
      <c r="F14" s="27">
        <v>1646.450235</v>
      </c>
      <c r="G14" s="27">
        <v>1932.754807</v>
      </c>
      <c r="H14" s="27">
        <v>2121.552079</v>
      </c>
      <c r="I14" s="27">
        <v>2374.5360649999998</v>
      </c>
      <c r="J14" s="27">
        <v>1701.8809510000001</v>
      </c>
    </row>
    <row r="20" spans="2:2" ht="15" x14ac:dyDescent="0.25">
      <c r="B20" s="29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1F6-3159-411C-8093-53ACE2090DED}">
  <dimension ref="A1:L12"/>
  <sheetViews>
    <sheetView zoomScaleNormal="100" workbookViewId="0"/>
  </sheetViews>
  <sheetFormatPr baseColWidth="10" defaultColWidth="11.44140625" defaultRowHeight="15" x14ac:dyDescent="0.35"/>
  <cols>
    <col min="1" max="1" width="11.44140625" style="70"/>
    <col min="2" max="2" width="36.109375" style="70" customWidth="1"/>
    <col min="3" max="16384" width="11.44140625" style="70"/>
  </cols>
  <sheetData>
    <row r="1" spans="1:12" ht="21" x14ac:dyDescent="0.5">
      <c r="A1" s="31" t="s">
        <v>0</v>
      </c>
      <c r="B1" s="32" t="s">
        <v>94</v>
      </c>
    </row>
    <row r="2" spans="1:12" ht="21" x14ac:dyDescent="0.5">
      <c r="A2" s="31" t="s">
        <v>2</v>
      </c>
      <c r="B2" s="32" t="s">
        <v>3</v>
      </c>
    </row>
    <row r="4" spans="1:12" ht="17.399999999999999" x14ac:dyDescent="0.4">
      <c r="B4" s="21" t="s">
        <v>4</v>
      </c>
    </row>
    <row r="5" spans="1:12" x14ac:dyDescent="0.35">
      <c r="C5" s="70">
        <v>2016</v>
      </c>
      <c r="D5" s="70">
        <v>2017</v>
      </c>
      <c r="E5" s="70">
        <v>2018</v>
      </c>
      <c r="F5" s="70">
        <v>2019</v>
      </c>
      <c r="G5" s="70">
        <v>2020</v>
      </c>
      <c r="H5" s="70">
        <v>2021</v>
      </c>
      <c r="I5" s="70">
        <v>2022</v>
      </c>
      <c r="K5" s="71"/>
    </row>
    <row r="6" spans="1:12" x14ac:dyDescent="0.35">
      <c r="B6" s="70" t="s">
        <v>68</v>
      </c>
      <c r="C6" s="72">
        <v>42.77210145444397</v>
      </c>
      <c r="D6" s="72">
        <v>47.229859854295391</v>
      </c>
      <c r="E6" s="72">
        <v>40.870098371488197</v>
      </c>
      <c r="F6" s="91">
        <v>42.237685642359693</v>
      </c>
      <c r="G6" s="91">
        <v>47.700391335797818</v>
      </c>
      <c r="H6" s="91">
        <v>49.233777485458162</v>
      </c>
      <c r="I6" s="91">
        <v>52.482598639625131</v>
      </c>
      <c r="J6" s="72"/>
      <c r="K6" s="72"/>
      <c r="L6" s="72"/>
    </row>
    <row r="7" spans="1:12" x14ac:dyDescent="0.35">
      <c r="B7" s="70" t="s">
        <v>69</v>
      </c>
      <c r="C7" s="72">
        <v>34.975724876395184</v>
      </c>
      <c r="D7" s="72">
        <v>38.412946042044894</v>
      </c>
      <c r="E7" s="72">
        <v>33.998977808272727</v>
      </c>
      <c r="F7" s="91">
        <v>37.176975039788708</v>
      </c>
      <c r="G7" s="91">
        <v>36.886480426089562</v>
      </c>
      <c r="H7" s="91">
        <v>35.099105355507817</v>
      </c>
      <c r="I7" s="91">
        <v>42.887276444822092</v>
      </c>
      <c r="J7" s="72"/>
      <c r="K7" s="72"/>
      <c r="L7" s="72"/>
    </row>
    <row r="8" spans="1:12" x14ac:dyDescent="0.35">
      <c r="B8" s="70" t="s">
        <v>10</v>
      </c>
      <c r="C8" s="72">
        <v>18.227714591841142</v>
      </c>
      <c r="D8" s="72">
        <v>18.668092260808667</v>
      </c>
      <c r="E8" s="72">
        <v>16.81209695352457</v>
      </c>
      <c r="F8" s="91">
        <v>11.981505439056679</v>
      </c>
      <c r="G8" s="91">
        <v>22.670486775635169</v>
      </c>
      <c r="H8" s="91">
        <v>28.709298477300869</v>
      </c>
      <c r="I8" s="91">
        <v>18.282864117857219</v>
      </c>
      <c r="J8" s="72"/>
      <c r="K8" s="72"/>
      <c r="L8" s="72"/>
    </row>
    <row r="12" spans="1:12" ht="17.399999999999999" x14ac:dyDescent="0.4">
      <c r="B12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7D5E-7FB5-4985-8A93-BE00C48B8558}">
  <dimension ref="A1:K11"/>
  <sheetViews>
    <sheetView zoomScale="85" zoomScaleNormal="85" workbookViewId="0"/>
  </sheetViews>
  <sheetFormatPr baseColWidth="10" defaultColWidth="11.44140625" defaultRowHeight="15" x14ac:dyDescent="0.35"/>
  <cols>
    <col min="1" max="1" width="11.44140625" style="70"/>
    <col min="2" max="2" width="36.109375" style="70" customWidth="1"/>
    <col min="3" max="5" width="11.44140625" style="70"/>
    <col min="6" max="6" width="15.44140625" style="70" bestFit="1" customWidth="1"/>
    <col min="7" max="9" width="13.109375" style="70" customWidth="1"/>
    <col min="10" max="16384" width="11.44140625" style="70"/>
  </cols>
  <sheetData>
    <row r="1" spans="1:11" ht="21" x14ac:dyDescent="0.5">
      <c r="A1" s="31" t="s">
        <v>0</v>
      </c>
      <c r="B1" s="32" t="s">
        <v>95</v>
      </c>
    </row>
    <row r="2" spans="1:11" ht="21" x14ac:dyDescent="0.5">
      <c r="A2" s="31" t="s">
        <v>2</v>
      </c>
      <c r="B2" s="32" t="s">
        <v>3</v>
      </c>
    </row>
    <row r="4" spans="1:11" ht="17.399999999999999" x14ac:dyDescent="0.4">
      <c r="B4" s="21" t="s">
        <v>4</v>
      </c>
    </row>
    <row r="5" spans="1:11" x14ac:dyDescent="0.35">
      <c r="C5" s="70">
        <v>2017</v>
      </c>
      <c r="D5" s="70">
        <v>2018</v>
      </c>
      <c r="E5" s="70">
        <v>2019</v>
      </c>
      <c r="F5" s="70">
        <v>2020</v>
      </c>
      <c r="G5" s="70">
        <v>2021</v>
      </c>
      <c r="H5" s="70">
        <v>2022</v>
      </c>
      <c r="K5" s="15"/>
    </row>
    <row r="6" spans="1:11" ht="15.6" x14ac:dyDescent="0.35">
      <c r="B6" s="70" t="s">
        <v>70</v>
      </c>
      <c r="C6" s="72">
        <v>9.5102323822828065</v>
      </c>
      <c r="D6" s="91">
        <v>7.0303718663947956</v>
      </c>
      <c r="E6" s="91">
        <v>4.3643914388200384</v>
      </c>
      <c r="F6" s="91">
        <v>12.125014875409139</v>
      </c>
      <c r="G6" s="91">
        <v>16.466438718604579</v>
      </c>
      <c r="H6" s="91">
        <v>9.5898891212550676</v>
      </c>
      <c r="I6" s="74"/>
      <c r="J6" s="74"/>
      <c r="K6" s="27"/>
    </row>
    <row r="7" spans="1:11" ht="15.6" x14ac:dyDescent="0.35">
      <c r="B7" s="70" t="s">
        <v>11</v>
      </c>
      <c r="C7" s="72">
        <v>31.142226279438123</v>
      </c>
      <c r="D7" s="91">
        <v>26.1895207068352</v>
      </c>
      <c r="E7" s="91">
        <v>16.49970052091771</v>
      </c>
      <c r="F7" s="91">
        <v>47.596327410224063</v>
      </c>
      <c r="G7" s="91">
        <v>70.212256195069344</v>
      </c>
      <c r="H7" s="91">
        <v>29.66005496980587</v>
      </c>
      <c r="I7" s="74"/>
      <c r="J7" s="74"/>
      <c r="K7" s="27"/>
    </row>
    <row r="11" spans="1:11" ht="17.399999999999999" x14ac:dyDescent="0.4">
      <c r="B11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0BE8-D85E-463C-80E3-EA29E12A06D3}">
  <dimension ref="A1:E32"/>
  <sheetViews>
    <sheetView workbookViewId="0"/>
  </sheetViews>
  <sheetFormatPr baseColWidth="10" defaultColWidth="11.44140625" defaultRowHeight="13.2" x14ac:dyDescent="0.25"/>
  <cols>
    <col min="1" max="1" width="11.44140625" style="2"/>
    <col min="2" max="2" width="46" style="2" customWidth="1"/>
    <col min="3" max="4" width="11.44140625" style="2"/>
    <col min="5" max="5" width="10.6640625" style="2" customWidth="1"/>
    <col min="6" max="16384" width="11.44140625" style="2"/>
  </cols>
  <sheetData>
    <row r="1" spans="1:5" ht="21" x14ac:dyDescent="0.5">
      <c r="A1" s="31" t="s">
        <v>0</v>
      </c>
      <c r="B1" s="34" t="s">
        <v>96</v>
      </c>
    </row>
    <row r="2" spans="1:5" ht="21" x14ac:dyDescent="0.5">
      <c r="A2" s="31" t="s">
        <v>2</v>
      </c>
      <c r="B2" s="34" t="s">
        <v>3</v>
      </c>
    </row>
    <row r="4" spans="1:5" ht="13.8" thickBot="1" x14ac:dyDescent="0.3">
      <c r="B4" s="10"/>
      <c r="C4" s="10"/>
      <c r="D4" s="10"/>
      <c r="E4" s="10"/>
    </row>
    <row r="5" spans="1:5" ht="32.25" customHeight="1" x14ac:dyDescent="0.3">
      <c r="A5" s="11"/>
      <c r="B5" s="9"/>
      <c r="C5" s="69">
        <v>2022</v>
      </c>
      <c r="D5" s="69">
        <v>2021</v>
      </c>
      <c r="E5" s="66" t="s">
        <v>12</v>
      </c>
    </row>
    <row r="6" spans="1:5" ht="13.8" x14ac:dyDescent="0.3">
      <c r="A6" s="11"/>
      <c r="B6" s="8" t="s">
        <v>13</v>
      </c>
      <c r="C6" s="63">
        <v>9592</v>
      </c>
      <c r="D6" s="63">
        <v>11899</v>
      </c>
      <c r="E6" s="63">
        <v>-19</v>
      </c>
    </row>
    <row r="7" spans="1:5" ht="13.8" x14ac:dyDescent="0.3">
      <c r="A7" s="11"/>
      <c r="B7" s="6" t="s">
        <v>14</v>
      </c>
      <c r="C7" s="59">
        <v>8712</v>
      </c>
      <c r="D7" s="59">
        <v>11308</v>
      </c>
      <c r="E7" s="59">
        <v>-23</v>
      </c>
    </row>
    <row r="8" spans="1:5" ht="13.8" x14ac:dyDescent="0.3">
      <c r="A8" s="11"/>
      <c r="B8" s="5" t="s">
        <v>15</v>
      </c>
      <c r="C8" s="59">
        <v>7838</v>
      </c>
      <c r="D8" s="59">
        <v>8483</v>
      </c>
      <c r="E8" s="59">
        <v>-8</v>
      </c>
    </row>
    <row r="9" spans="1:5" ht="13.8" x14ac:dyDescent="0.3">
      <c r="A9" s="11"/>
      <c r="B9" s="6" t="s">
        <v>75</v>
      </c>
      <c r="C9" s="59">
        <v>4743</v>
      </c>
      <c r="D9" s="59">
        <v>5679</v>
      </c>
      <c r="E9" s="59">
        <v>-16</v>
      </c>
    </row>
    <row r="10" spans="1:5" ht="13.8" x14ac:dyDescent="0.3">
      <c r="A10" s="11"/>
      <c r="B10" s="12" t="s">
        <v>16</v>
      </c>
      <c r="C10" s="60">
        <v>1754</v>
      </c>
      <c r="D10" s="60">
        <v>3416</v>
      </c>
      <c r="E10" s="60">
        <v>-49</v>
      </c>
    </row>
    <row r="11" spans="1:5" ht="13.8" x14ac:dyDescent="0.3">
      <c r="A11" s="11"/>
      <c r="B11" s="5"/>
      <c r="C11" s="64"/>
      <c r="D11" s="64"/>
      <c r="E11" s="64"/>
    </row>
    <row r="12" spans="1:5" ht="13.8" x14ac:dyDescent="0.3">
      <c r="A12" s="11"/>
      <c r="B12" s="5" t="s">
        <v>17</v>
      </c>
      <c r="C12" s="59">
        <v>-1</v>
      </c>
      <c r="D12" s="59">
        <v>564</v>
      </c>
      <c r="E12" s="59">
        <v>-100</v>
      </c>
    </row>
    <row r="13" spans="1:5" ht="13.8" x14ac:dyDescent="0.3">
      <c r="A13" s="11"/>
      <c r="B13" s="12" t="s">
        <v>18</v>
      </c>
      <c r="C13" s="60">
        <v>1753</v>
      </c>
      <c r="D13" s="60">
        <v>3980</v>
      </c>
      <c r="E13" s="60">
        <v>-56</v>
      </c>
    </row>
    <row r="14" spans="1:5" x14ac:dyDescent="0.25">
      <c r="A14" s="11"/>
      <c r="B14" s="7"/>
      <c r="C14" s="62"/>
      <c r="D14" s="62"/>
      <c r="E14" s="62"/>
    </row>
    <row r="15" spans="1:5" ht="13.8" x14ac:dyDescent="0.3">
      <c r="A15" s="11"/>
      <c r="B15" s="5" t="s">
        <v>19</v>
      </c>
      <c r="C15" s="59">
        <v>432</v>
      </c>
      <c r="D15" s="59">
        <v>840</v>
      </c>
      <c r="E15" s="59">
        <v>-49</v>
      </c>
    </row>
    <row r="16" spans="1:5" ht="14.4" thickBot="1" x14ac:dyDescent="0.35">
      <c r="A16" s="11"/>
      <c r="B16" s="13" t="s">
        <v>20</v>
      </c>
      <c r="C16" s="65">
        <v>1321</v>
      </c>
      <c r="D16" s="65">
        <v>3140</v>
      </c>
      <c r="E16" s="65">
        <v>-58</v>
      </c>
    </row>
    <row r="17" spans="1:3" x14ac:dyDescent="0.25">
      <c r="C17" s="61"/>
    </row>
    <row r="19" spans="1:3" ht="14.4" x14ac:dyDescent="0.3">
      <c r="A19"/>
    </row>
    <row r="20" spans="1:3" ht="14.4" x14ac:dyDescent="0.3">
      <c r="A20"/>
    </row>
    <row r="21" spans="1:3" ht="14.4" x14ac:dyDescent="0.3">
      <c r="A21"/>
    </row>
    <row r="22" spans="1:3" ht="14.4" x14ac:dyDescent="0.3">
      <c r="A22"/>
    </row>
    <row r="23" spans="1:3" ht="14.4" x14ac:dyDescent="0.3">
      <c r="A23"/>
      <c r="B23" s="51"/>
    </row>
    <row r="24" spans="1:3" ht="14.4" x14ac:dyDescent="0.3">
      <c r="A24"/>
      <c r="B24" s="51"/>
    </row>
    <row r="25" spans="1:3" ht="14.4" x14ac:dyDescent="0.3">
      <c r="A25"/>
      <c r="B25" s="51"/>
    </row>
    <row r="26" spans="1:3" ht="14.4" x14ac:dyDescent="0.3">
      <c r="A26"/>
      <c r="B26" s="51"/>
    </row>
    <row r="27" spans="1:3" ht="14.4" x14ac:dyDescent="0.3">
      <c r="A27"/>
      <c r="B27" s="51"/>
    </row>
    <row r="28" spans="1:3" ht="14.4" x14ac:dyDescent="0.3">
      <c r="A28"/>
      <c r="B28" s="51"/>
    </row>
    <row r="29" spans="1:3" ht="14.4" x14ac:dyDescent="0.3">
      <c r="A29"/>
      <c r="B29" s="51"/>
    </row>
    <row r="30" spans="1:3" ht="14.4" x14ac:dyDescent="0.3">
      <c r="A30"/>
      <c r="B30" s="51"/>
    </row>
    <row r="31" spans="1:3" ht="14.4" x14ac:dyDescent="0.3">
      <c r="A31"/>
      <c r="B31" s="51"/>
    </row>
    <row r="32" spans="1:3" ht="14.4" x14ac:dyDescent="0.3">
      <c r="A32"/>
    </row>
  </sheetData>
  <phoneticPr fontId="26" type="noConversion"/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7233-B963-4A18-9631-83C5C0989483}">
  <dimension ref="A1:L10"/>
  <sheetViews>
    <sheetView zoomScale="80" zoomScaleNormal="80" workbookViewId="0"/>
  </sheetViews>
  <sheetFormatPr baseColWidth="10" defaultColWidth="11.44140625" defaultRowHeight="15" x14ac:dyDescent="0.35"/>
  <cols>
    <col min="1" max="1" width="9.88671875" style="70" customWidth="1"/>
    <col min="2" max="2" width="64.33203125" style="70" customWidth="1"/>
    <col min="3" max="10" width="13.88671875" style="70" bestFit="1" customWidth="1"/>
    <col min="11" max="16384" width="11.44140625" style="70"/>
  </cols>
  <sheetData>
    <row r="1" spans="1:12" ht="21" x14ac:dyDescent="0.5">
      <c r="A1" s="31" t="s">
        <v>0</v>
      </c>
      <c r="B1" s="32" t="s">
        <v>97</v>
      </c>
    </row>
    <row r="2" spans="1:12" ht="21" x14ac:dyDescent="0.5">
      <c r="A2" s="31" t="s">
        <v>2</v>
      </c>
      <c r="B2" s="32" t="s">
        <v>3</v>
      </c>
    </row>
    <row r="3" spans="1:12" ht="21" x14ac:dyDescent="0.5">
      <c r="A3" s="31"/>
      <c r="B3" s="31"/>
    </row>
    <row r="4" spans="1:12" ht="21" x14ac:dyDescent="0.5">
      <c r="A4" s="31"/>
      <c r="B4" s="21" t="s">
        <v>4</v>
      </c>
    </row>
    <row r="6" spans="1:12" ht="15.6" x14ac:dyDescent="0.35">
      <c r="A6" s="1"/>
      <c r="B6" s="1"/>
      <c r="C6" s="1" t="s">
        <v>59</v>
      </c>
      <c r="D6" s="1" t="s">
        <v>60</v>
      </c>
      <c r="E6" s="1" t="s">
        <v>61</v>
      </c>
      <c r="F6" s="1" t="s">
        <v>62</v>
      </c>
      <c r="G6" s="1" t="s">
        <v>63</v>
      </c>
      <c r="H6" s="1" t="s">
        <v>64</v>
      </c>
      <c r="I6" s="1" t="s">
        <v>65</v>
      </c>
      <c r="J6" s="1" t="s">
        <v>66</v>
      </c>
      <c r="K6" s="1" t="s">
        <v>74</v>
      </c>
      <c r="L6" s="92" t="s">
        <v>89</v>
      </c>
    </row>
    <row r="7" spans="1:12" ht="15.6" x14ac:dyDescent="0.35">
      <c r="A7" s="1"/>
      <c r="B7" s="1" t="s">
        <v>67</v>
      </c>
      <c r="C7" s="72">
        <v>1.237188</v>
      </c>
      <c r="D7" s="72">
        <v>1.3652789999999999</v>
      </c>
      <c r="E7" s="72">
        <v>1.143194</v>
      </c>
      <c r="F7" s="72">
        <v>1.3004549999999999</v>
      </c>
      <c r="G7" s="72">
        <v>1.01013</v>
      </c>
      <c r="H7" s="72">
        <v>2.5328379999999999</v>
      </c>
      <c r="I7" s="72">
        <v>3.157429</v>
      </c>
      <c r="J7" s="72">
        <v>2.434123</v>
      </c>
      <c r="K7" s="72">
        <v>1.58077</v>
      </c>
      <c r="L7" s="72">
        <v>1.157251</v>
      </c>
    </row>
    <row r="8" spans="1:12" ht="15.6" x14ac:dyDescent="0.35">
      <c r="A8" s="1"/>
      <c r="B8" s="1" t="s">
        <v>90</v>
      </c>
      <c r="C8" s="72">
        <v>3.2803749999999998</v>
      </c>
      <c r="D8" s="72">
        <v>3.465125</v>
      </c>
      <c r="E8" s="72">
        <v>3.2911489999999999</v>
      </c>
      <c r="F8" s="72">
        <v>3.608393</v>
      </c>
      <c r="G8" s="72">
        <v>3.421081</v>
      </c>
      <c r="H8" s="72">
        <v>5.321078</v>
      </c>
      <c r="I8" s="72">
        <v>6.0635260000000004</v>
      </c>
      <c r="J8" s="72">
        <v>5.8354759999999999</v>
      </c>
      <c r="K8" s="72">
        <v>4.793393</v>
      </c>
      <c r="L8" s="72">
        <v>4.7988239999999998</v>
      </c>
    </row>
    <row r="9" spans="1:12" x14ac:dyDescent="0.35">
      <c r="C9" s="75"/>
      <c r="D9" s="75"/>
      <c r="E9" s="75"/>
      <c r="F9" s="75"/>
      <c r="G9" s="75"/>
      <c r="H9" s="75"/>
      <c r="I9" s="75"/>
      <c r="J9" s="75"/>
    </row>
    <row r="10" spans="1:12" ht="17.399999999999999" x14ac:dyDescent="0.4">
      <c r="B10" s="21" t="s">
        <v>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41B8-AB7E-403C-B731-3CCC808C5442}">
  <dimension ref="A1:K41"/>
  <sheetViews>
    <sheetView zoomScale="85" zoomScaleNormal="85" workbookViewId="0"/>
  </sheetViews>
  <sheetFormatPr baseColWidth="10" defaultColWidth="11.44140625" defaultRowHeight="15" x14ac:dyDescent="0.35"/>
  <cols>
    <col min="1" max="1" width="11.44140625" style="70"/>
    <col min="2" max="2" width="85.44140625" style="70" customWidth="1"/>
    <col min="3" max="4" width="13.5546875" style="70" bestFit="1" customWidth="1"/>
    <col min="5" max="5" width="47" style="70" bestFit="1" customWidth="1"/>
    <col min="6" max="6" width="12.88671875" style="70" bestFit="1" customWidth="1"/>
    <col min="7" max="7" width="26.6640625" style="70" customWidth="1"/>
    <col min="8" max="9" width="12.88671875" style="70" bestFit="1" customWidth="1"/>
    <col min="10" max="10" width="11.5546875" style="70" bestFit="1" customWidth="1"/>
    <col min="11" max="16384" width="11.44140625" style="70"/>
  </cols>
  <sheetData>
    <row r="1" spans="1:11" ht="21" x14ac:dyDescent="0.5">
      <c r="A1" s="31" t="s">
        <v>21</v>
      </c>
      <c r="B1" s="32" t="s">
        <v>98</v>
      </c>
      <c r="C1" s="31"/>
    </row>
    <row r="2" spans="1:11" ht="21" x14ac:dyDescent="0.5">
      <c r="A2" s="31" t="s">
        <v>2</v>
      </c>
      <c r="B2" s="32" t="s">
        <v>3</v>
      </c>
      <c r="C2" s="31"/>
    </row>
    <row r="4" spans="1:11" ht="17.399999999999999" x14ac:dyDescent="0.4">
      <c r="B4" s="21" t="s">
        <v>4</v>
      </c>
    </row>
    <row r="6" spans="1:11" x14ac:dyDescent="0.35">
      <c r="B6" s="33" t="s">
        <v>22</v>
      </c>
      <c r="C6" s="33">
        <v>2021</v>
      </c>
      <c r="D6" s="33">
        <v>2022</v>
      </c>
      <c r="E6" s="33" t="s">
        <v>76</v>
      </c>
      <c r="H6" s="57">
        <v>2020</v>
      </c>
      <c r="I6" s="57">
        <v>2021</v>
      </c>
      <c r="J6" s="76" t="s">
        <v>52</v>
      </c>
      <c r="K6" s="76"/>
    </row>
    <row r="7" spans="1:11" x14ac:dyDescent="0.35">
      <c r="B7" s="70" t="s">
        <v>77</v>
      </c>
      <c r="C7" s="91">
        <v>46.991772923477107</v>
      </c>
      <c r="D7" s="91">
        <v>28.5441936936998</v>
      </c>
      <c r="E7" s="91">
        <v>-51.032897485349316</v>
      </c>
      <c r="H7" s="77">
        <v>3542968</v>
      </c>
      <c r="I7" s="77">
        <v>5564524</v>
      </c>
      <c r="J7" s="78">
        <f>+((I7-H7)/H7)*100</f>
        <v>57.058263015641117</v>
      </c>
      <c r="K7" s="76"/>
    </row>
    <row r="8" spans="1:11" x14ac:dyDescent="0.35">
      <c r="B8" s="70" t="s">
        <v>78</v>
      </c>
      <c r="C8" s="91">
        <v>14.568347832868669</v>
      </c>
      <c r="D8" s="91">
        <v>17.339787037761969</v>
      </c>
      <c r="E8" s="91">
        <v>-4.0506770165123722</v>
      </c>
      <c r="H8" s="76">
        <v>1203004</v>
      </c>
      <c r="I8" s="76">
        <v>1717226</v>
      </c>
      <c r="J8" s="78">
        <f t="shared" ref="J8:J15" si="0">+((I8-H8)/H8)*100</f>
        <v>42.744828778624175</v>
      </c>
      <c r="K8" s="76"/>
    </row>
    <row r="9" spans="1:11" x14ac:dyDescent="0.35">
      <c r="B9" s="70" t="s">
        <v>79</v>
      </c>
      <c r="C9" s="91">
        <v>9.4900900092293465</v>
      </c>
      <c r="D9" s="91">
        <v>13.708217818675291</v>
      </c>
      <c r="E9" s="91">
        <v>16.444538117259079</v>
      </c>
      <c r="H9" s="76">
        <v>1168344</v>
      </c>
      <c r="I9" s="76">
        <v>1292466</v>
      </c>
      <c r="J9" s="78">
        <f t="shared" si="0"/>
        <v>10.623754647603787</v>
      </c>
      <c r="K9" s="76"/>
    </row>
    <row r="10" spans="1:11" x14ac:dyDescent="0.35">
      <c r="B10" s="92" t="s">
        <v>110</v>
      </c>
      <c r="C10" s="91">
        <v>10.84229584968555</v>
      </c>
      <c r="D10" s="91">
        <v>13.431754098140191</v>
      </c>
      <c r="E10" s="91">
        <v>-0.13347543842650911</v>
      </c>
      <c r="H10" s="76">
        <v>886097</v>
      </c>
      <c r="I10" s="76">
        <v>1125925</v>
      </c>
      <c r="J10" s="78">
        <f t="shared" si="0"/>
        <v>27.065659854395175</v>
      </c>
      <c r="K10" s="76"/>
    </row>
    <row r="11" spans="1:11" x14ac:dyDescent="0.35">
      <c r="B11" s="70" t="s">
        <v>80</v>
      </c>
      <c r="C11" s="91">
        <v>9.477046898555022</v>
      </c>
      <c r="D11" s="91">
        <v>10.927473805065089</v>
      </c>
      <c r="E11" s="91">
        <v>-7.0487569989198997</v>
      </c>
      <c r="H11" s="76">
        <v>948510</v>
      </c>
      <c r="I11" s="76">
        <v>1060865</v>
      </c>
      <c r="J11" s="78">
        <f t="shared" si="0"/>
        <v>11.845420712485899</v>
      </c>
      <c r="K11" s="76"/>
    </row>
    <row r="12" spans="1:11" x14ac:dyDescent="0.35">
      <c r="B12" s="70" t="s">
        <v>81</v>
      </c>
      <c r="C12" s="91">
        <v>4.9664501274980877</v>
      </c>
      <c r="D12" s="91">
        <v>9.1752719939509291</v>
      </c>
      <c r="E12" s="91">
        <v>48.929703972194297</v>
      </c>
      <c r="H12" s="76">
        <v>485495</v>
      </c>
      <c r="I12" s="76">
        <v>619935</v>
      </c>
      <c r="J12" s="78">
        <f t="shared" si="0"/>
        <v>27.6913253483558</v>
      </c>
      <c r="K12" s="76"/>
    </row>
    <row r="13" spans="1:11" x14ac:dyDescent="0.35">
      <c r="B13" s="70" t="s">
        <v>84</v>
      </c>
      <c r="C13" s="91">
        <v>1.4732075849722519</v>
      </c>
      <c r="D13" s="91">
        <v>2.9113290493740922</v>
      </c>
      <c r="E13" s="91">
        <v>59.307346959731198</v>
      </c>
      <c r="H13" s="76">
        <v>303769</v>
      </c>
      <c r="I13" s="76">
        <v>377720</v>
      </c>
      <c r="J13" s="78">
        <f t="shared" si="0"/>
        <v>24.344485447823843</v>
      </c>
      <c r="K13" s="76"/>
    </row>
    <row r="14" spans="1:11" x14ac:dyDescent="0.35">
      <c r="B14" s="92" t="s">
        <v>111</v>
      </c>
      <c r="C14" s="91">
        <v>2.7964025890574691</v>
      </c>
      <c r="D14" s="91">
        <v>2.847329246200331</v>
      </c>
      <c r="E14" s="91">
        <v>-17.918279518188161</v>
      </c>
      <c r="H14" s="76">
        <v>144895</v>
      </c>
      <c r="I14" s="76">
        <v>161802</v>
      </c>
      <c r="J14" s="78">
        <f t="shared" si="0"/>
        <v>11.668449566927777</v>
      </c>
      <c r="K14" s="76"/>
    </row>
    <row r="15" spans="1:11" x14ac:dyDescent="0.35">
      <c r="B15" s="70" t="s">
        <v>83</v>
      </c>
      <c r="C15" s="91">
        <v>-0.60561381534350534</v>
      </c>
      <c r="D15" s="91">
        <v>1.114643257132319</v>
      </c>
      <c r="E15" s="91">
        <v>-248.37084732591379</v>
      </c>
      <c r="H15" s="76">
        <v>54230</v>
      </c>
      <c r="I15" s="76">
        <v>-64971</v>
      </c>
      <c r="J15" s="78">
        <f t="shared" si="0"/>
        <v>-219.80638023234374</v>
      </c>
      <c r="K15" s="76"/>
    </row>
    <row r="16" spans="1:11" x14ac:dyDescent="0.35">
      <c r="H16" s="76"/>
      <c r="I16" s="76"/>
      <c r="J16" s="76"/>
      <c r="K16" s="76"/>
    </row>
    <row r="17" spans="2:11" ht="17.399999999999999" x14ac:dyDescent="0.4">
      <c r="B17" s="21" t="s">
        <v>9</v>
      </c>
      <c r="H17" s="76"/>
      <c r="I17" s="76"/>
      <c r="J17" s="76"/>
      <c r="K17" s="76"/>
    </row>
    <row r="18" spans="2:11" x14ac:dyDescent="0.35">
      <c r="H18" s="76"/>
      <c r="I18" s="76"/>
      <c r="J18" s="76"/>
      <c r="K18" s="76"/>
    </row>
    <row r="19" spans="2:11" ht="15.6" x14ac:dyDescent="0.35">
      <c r="E19" s="76"/>
      <c r="F19" s="79">
        <v>90488</v>
      </c>
      <c r="G19" s="79">
        <v>54407</v>
      </c>
      <c r="H19" s="79">
        <v>79914</v>
      </c>
      <c r="I19" s="79">
        <v>81888</v>
      </c>
      <c r="J19" s="76"/>
      <c r="K19" s="76"/>
    </row>
    <row r="20" spans="2:11" ht="15.6" x14ac:dyDescent="0.35">
      <c r="E20" s="76"/>
      <c r="F20" s="79">
        <v>3298072</v>
      </c>
      <c r="G20" s="79">
        <v>4953745</v>
      </c>
      <c r="H20" s="79">
        <v>5774317</v>
      </c>
      <c r="I20" s="79">
        <v>5461240</v>
      </c>
      <c r="J20" s="76"/>
      <c r="K20" s="76"/>
    </row>
    <row r="21" spans="2:11" x14ac:dyDescent="0.35">
      <c r="E21" s="76"/>
      <c r="F21" s="76"/>
      <c r="G21" s="76"/>
      <c r="H21" s="76"/>
      <c r="I21" s="76"/>
      <c r="J21" s="76"/>
      <c r="K21" s="76"/>
    </row>
    <row r="22" spans="2:11" x14ac:dyDescent="0.35">
      <c r="E22" s="76"/>
      <c r="F22" s="76"/>
      <c r="G22" s="76"/>
      <c r="H22" s="76"/>
      <c r="I22" s="76"/>
      <c r="J22" s="76"/>
      <c r="K22" s="76"/>
    </row>
    <row r="25" spans="2:11" x14ac:dyDescent="0.35">
      <c r="D25" s="72"/>
      <c r="E25" s="72"/>
    </row>
    <row r="26" spans="2:11" x14ac:dyDescent="0.35">
      <c r="D26" s="72"/>
      <c r="E26" s="72"/>
    </row>
    <row r="27" spans="2:11" x14ac:dyDescent="0.35">
      <c r="D27" s="72"/>
      <c r="E27" s="72"/>
    </row>
    <row r="28" spans="2:11" x14ac:dyDescent="0.35">
      <c r="D28" s="72"/>
      <c r="E28" s="72"/>
    </row>
    <row r="29" spans="2:11" x14ac:dyDescent="0.35">
      <c r="D29" s="72"/>
      <c r="E29" s="72"/>
    </row>
    <row r="30" spans="2:11" x14ac:dyDescent="0.35">
      <c r="D30" s="72"/>
      <c r="E30" s="72"/>
    </row>
    <row r="31" spans="2:11" x14ac:dyDescent="0.35">
      <c r="D31" s="72"/>
      <c r="E31" s="72"/>
    </row>
    <row r="32" spans="2:11" x14ac:dyDescent="0.35">
      <c r="D32" s="72"/>
      <c r="E32" s="72"/>
    </row>
    <row r="33" spans="4:6" x14ac:dyDescent="0.35">
      <c r="D33" s="72"/>
      <c r="E33" s="72"/>
    </row>
    <row r="34" spans="4:6" x14ac:dyDescent="0.35">
      <c r="D34" s="72"/>
      <c r="E34" s="72"/>
    </row>
    <row r="35" spans="4:6" x14ac:dyDescent="0.35">
      <c r="D35" s="72"/>
      <c r="E35" s="72"/>
    </row>
    <row r="40" spans="4:6" ht="15.6" x14ac:dyDescent="0.35">
      <c r="D40" s="1"/>
      <c r="E40" s="1"/>
      <c r="F40" s="15"/>
    </row>
    <row r="41" spans="4:6" ht="15.6" x14ac:dyDescent="0.35">
      <c r="D41" s="1"/>
      <c r="E41" s="1"/>
      <c r="F41" s="15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CAEC-8C31-40F3-BFC1-B96FB3B7C773}">
  <dimension ref="A1:J42"/>
  <sheetViews>
    <sheetView zoomScale="85" zoomScaleNormal="85" workbookViewId="0"/>
  </sheetViews>
  <sheetFormatPr baseColWidth="10" defaultColWidth="11.44140625" defaultRowHeight="15" x14ac:dyDescent="0.35"/>
  <cols>
    <col min="1" max="1" width="11.44140625" style="70"/>
    <col min="2" max="2" width="42.109375" style="70" customWidth="1"/>
    <col min="3" max="4" width="13.5546875" style="70" bestFit="1" customWidth="1"/>
    <col min="5" max="5" width="47" style="70" bestFit="1" customWidth="1"/>
    <col min="6" max="16384" width="11.44140625" style="70"/>
  </cols>
  <sheetData>
    <row r="1" spans="1:10" ht="21" x14ac:dyDescent="0.5">
      <c r="A1" s="31" t="s">
        <v>0</v>
      </c>
      <c r="B1" s="32" t="s">
        <v>99</v>
      </c>
      <c r="C1" s="31"/>
    </row>
    <row r="2" spans="1:10" ht="21" x14ac:dyDescent="0.5">
      <c r="A2" s="31" t="s">
        <v>2</v>
      </c>
      <c r="B2" s="32" t="s">
        <v>3</v>
      </c>
      <c r="C2" s="31"/>
    </row>
    <row r="3" spans="1:10" x14ac:dyDescent="0.35">
      <c r="G3" s="76"/>
      <c r="H3" s="76"/>
      <c r="I3" s="76"/>
      <c r="J3" s="76"/>
    </row>
    <row r="4" spans="1:10" ht="17.399999999999999" x14ac:dyDescent="0.4">
      <c r="B4" s="21" t="s">
        <v>4</v>
      </c>
      <c r="G4" s="76"/>
      <c r="H4" s="76"/>
      <c r="I4" s="76"/>
      <c r="J4" s="76"/>
    </row>
    <row r="5" spans="1:10" x14ac:dyDescent="0.35">
      <c r="G5" s="76"/>
      <c r="H5" s="76"/>
      <c r="I5" s="76"/>
      <c r="J5" s="76"/>
    </row>
    <row r="6" spans="1:10" x14ac:dyDescent="0.35">
      <c r="B6" s="33" t="s">
        <v>22</v>
      </c>
      <c r="C6" s="33">
        <v>2021</v>
      </c>
      <c r="D6" s="33">
        <v>2022</v>
      </c>
      <c r="E6" s="33" t="s">
        <v>76</v>
      </c>
      <c r="F6" s="70" t="s">
        <v>53</v>
      </c>
      <c r="G6" s="76">
        <v>2020</v>
      </c>
      <c r="H6" s="76">
        <v>2021</v>
      </c>
      <c r="I6" s="76"/>
      <c r="J6" s="76"/>
    </row>
    <row r="7" spans="1:10" x14ac:dyDescent="0.35">
      <c r="B7" s="70" t="s">
        <v>85</v>
      </c>
      <c r="C7" s="91">
        <v>34.674050580400781</v>
      </c>
      <c r="D7" s="91">
        <v>38.771895228765707</v>
      </c>
      <c r="E7" s="91">
        <v>21.734890075748559</v>
      </c>
      <c r="G7" s="76">
        <v>2815576</v>
      </c>
      <c r="H7" s="76">
        <v>2695629</v>
      </c>
      <c r="I7" s="76">
        <f>+(H7-G7)/G7</f>
        <v>-4.2601229730612845E-2</v>
      </c>
      <c r="J7" s="76"/>
    </row>
    <row r="8" spans="1:10" x14ac:dyDescent="0.35">
      <c r="B8" s="70" t="s">
        <v>78</v>
      </c>
      <c r="C8" s="91">
        <v>19.531843610343291</v>
      </c>
      <c r="D8" s="91">
        <v>19.278163262484941</v>
      </c>
      <c r="E8" s="91">
        <v>7.4546048454865632</v>
      </c>
      <c r="G8" s="76">
        <v>980710</v>
      </c>
      <c r="H8" s="76">
        <v>1518444</v>
      </c>
      <c r="I8" s="76">
        <f t="shared" ref="I8:I15" si="0">+(H8-G8)/G8</f>
        <v>0.54831091760051387</v>
      </c>
      <c r="J8" s="76"/>
    </row>
    <row r="9" spans="1:10" x14ac:dyDescent="0.35">
      <c r="B9" s="70" t="s">
        <v>86</v>
      </c>
      <c r="C9" s="91">
        <v>8.9536835765803211</v>
      </c>
      <c r="D9" s="91">
        <v>14.59382992627657</v>
      </c>
      <c r="E9" s="91">
        <v>77.447609962690905</v>
      </c>
      <c r="G9" s="76">
        <v>638341</v>
      </c>
      <c r="H9" s="76">
        <v>1021404</v>
      </c>
      <c r="I9" s="76">
        <f t="shared" si="0"/>
        <v>0.60009148715185145</v>
      </c>
      <c r="J9" s="76"/>
    </row>
    <row r="10" spans="1:10" x14ac:dyDescent="0.35">
      <c r="B10" s="70" t="s">
        <v>81</v>
      </c>
      <c r="C10" s="91">
        <v>13.138385868019551</v>
      </c>
      <c r="D10" s="91">
        <v>9.5382387215742028</v>
      </c>
      <c r="E10" s="91">
        <v>-20.96330149480519</v>
      </c>
      <c r="G10" s="76">
        <v>586796</v>
      </c>
      <c r="H10" s="76">
        <v>972650</v>
      </c>
      <c r="I10" s="76">
        <f t="shared" si="0"/>
        <v>0.65756071956864059</v>
      </c>
      <c r="J10" s="76"/>
    </row>
    <row r="11" spans="1:10" x14ac:dyDescent="0.35">
      <c r="B11" s="70" t="s">
        <v>80</v>
      </c>
      <c r="C11" s="91">
        <v>10.39241737764042</v>
      </c>
      <c r="D11" s="91">
        <v>9.3804346323499086</v>
      </c>
      <c r="E11" s="91">
        <v>-1.7327060489375901</v>
      </c>
      <c r="G11" s="76">
        <v>659180</v>
      </c>
      <c r="H11" s="76">
        <v>807927</v>
      </c>
      <c r="I11" s="76">
        <f t="shared" si="0"/>
        <v>0.22565460117115205</v>
      </c>
      <c r="J11" s="76"/>
    </row>
    <row r="12" spans="1:10" x14ac:dyDescent="0.35">
      <c r="B12" s="92" t="s">
        <v>112</v>
      </c>
      <c r="C12" s="91">
        <v>12.51126000537419</v>
      </c>
      <c r="D12" s="91">
        <v>7.4999595328687034</v>
      </c>
      <c r="E12" s="91">
        <v>-34.737983858530818</v>
      </c>
      <c r="G12" s="76">
        <v>929478</v>
      </c>
      <c r="H12" s="76">
        <v>696077</v>
      </c>
      <c r="I12" s="76">
        <f t="shared" si="0"/>
        <v>-0.25110976268400115</v>
      </c>
      <c r="J12" s="76"/>
    </row>
    <row r="13" spans="1:10" ht="17.399999999999999" x14ac:dyDescent="0.4">
      <c r="B13" s="70" t="s">
        <v>79</v>
      </c>
      <c r="C13" s="91">
        <v>0.53865370275541002</v>
      </c>
      <c r="D13" s="91">
        <v>0.50669574471277723</v>
      </c>
      <c r="E13" s="91">
        <v>2.4094946986340631</v>
      </c>
      <c r="F13" s="21"/>
      <c r="G13" s="76">
        <v>35676</v>
      </c>
      <c r="H13" s="76">
        <v>41876</v>
      </c>
      <c r="I13" s="76">
        <f t="shared" si="0"/>
        <v>0.17378629891243413</v>
      </c>
      <c r="J13" s="76"/>
    </row>
    <row r="14" spans="1:10" x14ac:dyDescent="0.35">
      <c r="B14" s="70" t="s">
        <v>87</v>
      </c>
      <c r="C14" s="91">
        <v>0.17190199836716261</v>
      </c>
      <c r="D14" s="91">
        <v>0.27308519873024178</v>
      </c>
      <c r="E14" s="91">
        <v>72.94971565399581</v>
      </c>
      <c r="G14" s="76">
        <v>24258</v>
      </c>
      <c r="H14" s="76">
        <v>13364</v>
      </c>
      <c r="I14" s="76">
        <f t="shared" si="0"/>
        <v>-0.44908896034297963</v>
      </c>
      <c r="J14" s="76"/>
    </row>
    <row r="15" spans="1:10" x14ac:dyDescent="0.35">
      <c r="B15" s="70" t="s">
        <v>82</v>
      </c>
      <c r="C15" s="91">
        <v>8.7803280518875454E-2</v>
      </c>
      <c r="D15" s="91">
        <v>0.15769775223694621</v>
      </c>
      <c r="E15" s="91">
        <v>95.531790213888073</v>
      </c>
      <c r="G15" s="76">
        <v>9095</v>
      </c>
      <c r="H15" s="76">
        <v>6826</v>
      </c>
      <c r="I15" s="76">
        <f t="shared" si="0"/>
        <v>-0.24947773501924134</v>
      </c>
      <c r="J15" s="76"/>
    </row>
    <row r="17" spans="2:2" ht="17.399999999999999" x14ac:dyDescent="0.4">
      <c r="B17" s="21" t="s">
        <v>9</v>
      </c>
    </row>
    <row r="41" spans="4:5" ht="15.6" x14ac:dyDescent="0.35">
      <c r="D41" s="1"/>
      <c r="E41" s="15"/>
    </row>
    <row r="42" spans="4:5" ht="15.6" x14ac:dyDescent="0.35">
      <c r="D42" s="1"/>
      <c r="E42" s="15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C005-BA17-4FB1-A616-567A777B739E}">
  <dimension ref="A1:J45"/>
  <sheetViews>
    <sheetView zoomScale="90" zoomScaleNormal="90" workbookViewId="0"/>
  </sheetViews>
  <sheetFormatPr baseColWidth="10" defaultColWidth="11.44140625" defaultRowHeight="15" x14ac:dyDescent="0.35"/>
  <cols>
    <col min="1" max="1" width="11.44140625" style="70"/>
    <col min="2" max="2" width="36.88671875" style="70" customWidth="1"/>
    <col min="3" max="3" width="14.33203125" style="70" customWidth="1"/>
    <col min="4" max="4" width="16.88671875" style="70" customWidth="1"/>
    <col min="5" max="5" width="47.33203125" style="70" customWidth="1"/>
    <col min="6" max="16384" width="11.44140625" style="70"/>
  </cols>
  <sheetData>
    <row r="1" spans="1:10" ht="21" x14ac:dyDescent="0.5">
      <c r="A1" s="31" t="s">
        <v>0</v>
      </c>
      <c r="B1" s="32" t="s">
        <v>100</v>
      </c>
      <c r="C1" s="31"/>
    </row>
    <row r="2" spans="1:10" ht="21" x14ac:dyDescent="0.5">
      <c r="A2" s="31" t="s">
        <v>2</v>
      </c>
      <c r="B2" s="32" t="s">
        <v>3</v>
      </c>
      <c r="C2" s="31"/>
    </row>
    <row r="4" spans="1:10" ht="17.399999999999999" x14ac:dyDescent="0.4">
      <c r="B4" s="21" t="s">
        <v>4</v>
      </c>
    </row>
    <row r="6" spans="1:10" ht="17.399999999999999" x14ac:dyDescent="0.4">
      <c r="F6" s="76"/>
      <c r="G6" s="80"/>
      <c r="H6" s="76"/>
      <c r="I6" s="76"/>
      <c r="J6" s="76"/>
    </row>
    <row r="7" spans="1:10" x14ac:dyDescent="0.35">
      <c r="B7" s="81" t="s">
        <v>22</v>
      </c>
      <c r="C7" s="81">
        <v>2021</v>
      </c>
      <c r="D7" s="81">
        <v>2022</v>
      </c>
      <c r="E7" s="81" t="s">
        <v>76</v>
      </c>
      <c r="F7" s="76" t="s">
        <v>53</v>
      </c>
      <c r="G7" s="76">
        <v>2020</v>
      </c>
      <c r="H7" s="76">
        <v>2021</v>
      </c>
      <c r="I7" s="76"/>
      <c r="J7" s="76"/>
    </row>
    <row r="8" spans="1:10" x14ac:dyDescent="0.35">
      <c r="B8" s="70" t="s">
        <v>92</v>
      </c>
      <c r="C8" s="91">
        <v>20.850395141173841</v>
      </c>
      <c r="D8" s="91">
        <v>23.69658404097763</v>
      </c>
      <c r="E8" s="91">
        <v>10.591596588475371</v>
      </c>
      <c r="F8" s="76"/>
      <c r="G8" s="76">
        <v>826745</v>
      </c>
      <c r="H8" s="76">
        <v>1047635</v>
      </c>
      <c r="I8" s="76">
        <f>+(H8-G8)/G8</f>
        <v>0.26718032767056349</v>
      </c>
      <c r="J8" s="76"/>
    </row>
    <row r="9" spans="1:10" x14ac:dyDescent="0.35">
      <c r="B9" s="70" t="s">
        <v>91</v>
      </c>
      <c r="C9" s="91">
        <v>19.134620956106119</v>
      </c>
      <c r="D9" s="91">
        <v>20.149524946783661</v>
      </c>
      <c r="E9" s="91">
        <v>2.4697367466095401</v>
      </c>
      <c r="F9" s="76"/>
      <c r="G9" s="76">
        <v>822968</v>
      </c>
      <c r="H9" s="76">
        <v>870813</v>
      </c>
      <c r="I9" s="76">
        <f t="shared" ref="I9:I16" si="0">+(H9-G9)/G9</f>
        <v>5.8137132914037971E-2</v>
      </c>
      <c r="J9" s="76"/>
    </row>
    <row r="10" spans="1:10" x14ac:dyDescent="0.35">
      <c r="B10" s="70" t="s">
        <v>88</v>
      </c>
      <c r="C10" s="91">
        <v>16.23804436365343</v>
      </c>
      <c r="D10" s="91">
        <v>14.99651457860849</v>
      </c>
      <c r="E10" s="91">
        <v>-10.131543442070599</v>
      </c>
      <c r="F10" s="76"/>
      <c r="G10" s="76">
        <v>789347</v>
      </c>
      <c r="H10" s="76">
        <v>667457</v>
      </c>
      <c r="I10" s="76">
        <f t="shared" si="0"/>
        <v>-0.15441877906674759</v>
      </c>
      <c r="J10" s="76"/>
    </row>
    <row r="11" spans="1:10" x14ac:dyDescent="0.35">
      <c r="B11" s="70" t="s">
        <v>79</v>
      </c>
      <c r="C11" s="91">
        <v>7.0993960946078536</v>
      </c>
      <c r="D11" s="91">
        <v>13.00533381429606</v>
      </c>
      <c r="E11" s="91">
        <v>78.258714018313341</v>
      </c>
      <c r="F11" s="76"/>
      <c r="G11" s="76">
        <v>486573</v>
      </c>
      <c r="H11" s="76">
        <v>662381</v>
      </c>
      <c r="I11" s="76">
        <f t="shared" si="0"/>
        <v>0.36131885657445029</v>
      </c>
      <c r="J11" s="76"/>
    </row>
    <row r="12" spans="1:10" x14ac:dyDescent="0.35">
      <c r="B12" s="92" t="s">
        <v>112</v>
      </c>
      <c r="C12" s="91">
        <v>15.859783425380501</v>
      </c>
      <c r="D12" s="91">
        <v>11.718151577568401</v>
      </c>
      <c r="E12" s="91">
        <v>-28.102708260049731</v>
      </c>
      <c r="F12" s="41"/>
      <c r="G12" s="76">
        <v>247076</v>
      </c>
      <c r="H12" s="76">
        <v>515030</v>
      </c>
      <c r="I12" s="76">
        <f t="shared" si="0"/>
        <v>1.0845003156923376</v>
      </c>
      <c r="J12" s="76"/>
    </row>
    <row r="13" spans="1:10" x14ac:dyDescent="0.35">
      <c r="B13" s="70" t="s">
        <v>93</v>
      </c>
      <c r="C13" s="91">
        <v>11.39051958083382</v>
      </c>
      <c r="D13" s="91">
        <v>7.554198733240634</v>
      </c>
      <c r="E13" s="91">
        <v>-35.464965957080061</v>
      </c>
      <c r="F13" s="76"/>
      <c r="G13" s="76">
        <v>323827</v>
      </c>
      <c r="H13" s="76">
        <v>296505</v>
      </c>
      <c r="I13" s="76">
        <f t="shared" si="0"/>
        <v>-8.4372211088019219E-2</v>
      </c>
      <c r="J13" s="76"/>
    </row>
    <row r="14" spans="1:10" x14ac:dyDescent="0.35">
      <c r="B14" s="70" t="s">
        <v>80</v>
      </c>
      <c r="C14" s="91">
        <v>4.1392971405120393</v>
      </c>
      <c r="D14" s="91">
        <v>4.7735878630073154</v>
      </c>
      <c r="E14" s="91">
        <v>12.21967063287771</v>
      </c>
      <c r="F14" s="76"/>
      <c r="G14" s="76">
        <v>183075</v>
      </c>
      <c r="H14" s="76">
        <v>274801</v>
      </c>
      <c r="I14" s="76">
        <f t="shared" si="0"/>
        <v>0.50102963266420864</v>
      </c>
      <c r="J14" s="76"/>
    </row>
    <row r="15" spans="1:10" x14ac:dyDescent="0.35">
      <c r="B15" s="70" t="s">
        <v>87</v>
      </c>
      <c r="C15" s="91">
        <v>5.1113113859942407</v>
      </c>
      <c r="D15" s="91">
        <v>4.0244621710595112</v>
      </c>
      <c r="E15" s="91">
        <v>-23.382816562281882</v>
      </c>
      <c r="F15" s="76"/>
      <c r="G15" s="76">
        <v>242037</v>
      </c>
      <c r="H15" s="76">
        <v>172877</v>
      </c>
      <c r="I15" s="76">
        <f t="shared" si="0"/>
        <v>-0.28574143622669262</v>
      </c>
      <c r="J15" s="76"/>
    </row>
    <row r="16" spans="1:10" x14ac:dyDescent="0.35">
      <c r="B16" s="70" t="s">
        <v>82</v>
      </c>
      <c r="C16" s="91">
        <v>0.1761769834037355</v>
      </c>
      <c r="D16" s="91">
        <v>8.1642274458295638E-2</v>
      </c>
      <c r="E16" s="91">
        <v>-54.906224517531953</v>
      </c>
      <c r="F16" s="76"/>
      <c r="G16" s="76">
        <v>9771</v>
      </c>
      <c r="H16" s="76">
        <v>7358</v>
      </c>
      <c r="I16" s="76">
        <f t="shared" si="0"/>
        <v>-0.24695527581619076</v>
      </c>
      <c r="J16" s="76"/>
    </row>
    <row r="17" spans="2:10" x14ac:dyDescent="0.35">
      <c r="F17" s="76"/>
      <c r="G17" s="76"/>
      <c r="H17" s="76"/>
      <c r="I17" s="76"/>
      <c r="J17" s="76"/>
    </row>
    <row r="18" spans="2:10" ht="17.399999999999999" x14ac:dyDescent="0.4">
      <c r="B18" s="21" t="s">
        <v>9</v>
      </c>
      <c r="F18" s="76"/>
      <c r="G18" s="76"/>
      <c r="H18" s="76"/>
      <c r="I18" s="76"/>
      <c r="J18" s="76"/>
    </row>
    <row r="19" spans="2:10" x14ac:dyDescent="0.35">
      <c r="F19" s="76"/>
      <c r="G19" s="76"/>
      <c r="H19" s="76"/>
      <c r="I19" s="76"/>
      <c r="J19" s="76"/>
    </row>
    <row r="20" spans="2:10" x14ac:dyDescent="0.35">
      <c r="F20" s="76"/>
      <c r="G20" s="76"/>
      <c r="H20" s="76"/>
      <c r="I20" s="76"/>
      <c r="J20" s="76"/>
    </row>
    <row r="21" spans="2:10" x14ac:dyDescent="0.35">
      <c r="F21" s="76"/>
      <c r="G21" s="76"/>
      <c r="H21" s="76"/>
      <c r="I21" s="76"/>
      <c r="J21" s="76"/>
    </row>
    <row r="22" spans="2:10" x14ac:dyDescent="0.35">
      <c r="F22" s="76"/>
      <c r="G22" s="76"/>
      <c r="H22" s="76"/>
      <c r="I22" s="76"/>
      <c r="J22" s="76"/>
    </row>
    <row r="23" spans="2:10" x14ac:dyDescent="0.35">
      <c r="F23" s="76"/>
      <c r="G23" s="76"/>
      <c r="H23" s="76"/>
      <c r="I23" s="76"/>
      <c r="J23" s="76"/>
    </row>
    <row r="24" spans="2:10" x14ac:dyDescent="0.35">
      <c r="F24" s="76"/>
      <c r="G24" s="76"/>
      <c r="H24" s="76"/>
      <c r="I24" s="76"/>
      <c r="J24" s="76"/>
    </row>
    <row r="25" spans="2:10" x14ac:dyDescent="0.35">
      <c r="F25" s="76"/>
      <c r="G25" s="76"/>
      <c r="H25" s="76"/>
      <c r="I25" s="76"/>
      <c r="J25" s="76"/>
    </row>
    <row r="26" spans="2:10" x14ac:dyDescent="0.35">
      <c r="F26" s="76"/>
      <c r="G26" s="76"/>
      <c r="H26" s="76"/>
      <c r="I26" s="76"/>
      <c r="J26" s="76"/>
    </row>
    <row r="27" spans="2:10" x14ac:dyDescent="0.35">
      <c r="F27" s="76"/>
      <c r="G27" s="76"/>
      <c r="H27" s="76"/>
      <c r="I27" s="76"/>
      <c r="J27" s="76"/>
    </row>
    <row r="28" spans="2:10" x14ac:dyDescent="0.35">
      <c r="F28" s="76"/>
      <c r="G28" s="76"/>
      <c r="H28" s="76"/>
      <c r="I28" s="76"/>
      <c r="J28" s="76"/>
    </row>
    <row r="44" spans="4:5" ht="15.6" x14ac:dyDescent="0.35">
      <c r="D44" s="1"/>
      <c r="E44" s="15"/>
    </row>
    <row r="45" spans="4:5" ht="15.6" x14ac:dyDescent="0.35">
      <c r="D45" s="1"/>
      <c r="E45" s="15"/>
    </row>
  </sheetData>
  <sortState xmlns:xlrd2="http://schemas.microsoft.com/office/spreadsheetml/2017/richdata2" ref="B7:D16">
    <sortCondition descending="1" ref="D8:D16"/>
  </sortState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2.1</vt:lpstr>
      <vt:lpstr>2.2</vt:lpstr>
      <vt:lpstr>2.3</vt:lpstr>
      <vt:lpstr>2.4</vt:lpstr>
      <vt:lpstr>Tabell 2.1</vt:lpstr>
      <vt:lpstr>2.5</vt:lpstr>
      <vt:lpstr>2.6</vt:lpstr>
      <vt:lpstr>2.7</vt:lpstr>
      <vt:lpstr>2.8</vt:lpstr>
      <vt:lpstr>2.9</vt:lpstr>
      <vt:lpstr>3.1</vt:lpstr>
      <vt:lpstr>3.2</vt:lpstr>
      <vt:lpstr>3.3</vt:lpstr>
      <vt:lpstr>Tabell 3.1</vt:lpstr>
      <vt:lpstr>3.4</vt:lpstr>
      <vt:lpstr>3.5</vt:lpstr>
      <vt:lpstr>3.6</vt:lpstr>
      <vt:lpstr>3.7</vt:lpstr>
      <vt:lpstr>Tabell 3.2</vt:lpstr>
      <vt:lpstr>3.8</vt:lpstr>
      <vt:lpstr>3.9</vt:lpstr>
      <vt:lpstr>3.10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2023-02-22T09:15:20Z</dcterms:created>
  <dcterms:modified xsi:type="dcterms:W3CDTF">2023-02-22T09:15:35Z</dcterms:modified>
  <cp:category/>
  <cp:contentStatus/>
</cp:coreProperties>
</file>