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75" windowHeight="4455"/>
  </bookViews>
  <sheets>
    <sheet name="Ark1" sheetId="1" r:id="rId1"/>
  </sheets>
  <definedNames>
    <definedName name="_xlnm.Print_Area" localSheetId="0">'Ark1'!$A$1:$G$193</definedName>
  </definedNames>
  <calcPr calcId="145621"/>
</workbook>
</file>

<file path=xl/calcChain.xml><?xml version="1.0" encoding="utf-8"?>
<calcChain xmlns="http://schemas.openxmlformats.org/spreadsheetml/2006/main">
  <c r="C111" i="1" l="1"/>
  <c r="C110" i="1"/>
  <c r="C109" i="1"/>
  <c r="C108" i="1"/>
  <c r="C107" i="1"/>
  <c r="C106" i="1"/>
  <c r="C105" i="1"/>
  <c r="C104" i="1"/>
  <c r="G87" i="1"/>
  <c r="G98" i="1" s="1"/>
  <c r="G100" i="1" s="1"/>
  <c r="F87" i="1"/>
  <c r="F98" i="1" s="1"/>
  <c r="F100" i="1" s="1"/>
  <c r="E87" i="1"/>
  <c r="E98" i="1"/>
  <c r="E100" i="1" s="1"/>
  <c r="D87" i="1"/>
  <c r="D98" i="1" s="1"/>
  <c r="D100" i="1" s="1"/>
  <c r="C87" i="1"/>
  <c r="C98" i="1"/>
  <c r="C100" i="1" s="1"/>
  <c r="B87" i="1"/>
  <c r="B98" i="1" s="1"/>
  <c r="B100" i="1" s="1"/>
  <c r="C75" i="1"/>
  <c r="C74" i="1"/>
  <c r="C73" i="1"/>
  <c r="C72" i="1"/>
  <c r="C71" i="1"/>
  <c r="C70" i="1"/>
  <c r="C69" i="1"/>
  <c r="G52" i="1"/>
  <c r="G63" i="1" s="1"/>
  <c r="G65" i="1" s="1"/>
  <c r="F52" i="1"/>
  <c r="F63" i="1"/>
  <c r="F65" i="1" s="1"/>
  <c r="E52" i="1"/>
  <c r="E63" i="1" s="1"/>
  <c r="E65" i="1" s="1"/>
  <c r="D52" i="1"/>
  <c r="D63" i="1"/>
  <c r="D65" i="1" s="1"/>
  <c r="C52" i="1"/>
  <c r="C63" i="1" s="1"/>
  <c r="C65" i="1" s="1"/>
  <c r="B52" i="1"/>
  <c r="B63" i="1"/>
  <c r="B65" i="1" s="1"/>
</calcChain>
</file>

<file path=xl/sharedStrings.xml><?xml version="1.0" encoding="utf-8"?>
<sst xmlns="http://schemas.openxmlformats.org/spreadsheetml/2006/main" count="221" uniqueCount="123">
  <si>
    <t>Resultater og balanseutdrag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</si>
  <si>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</si>
  <si>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</si>
  <si>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</si>
  <si>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</si>
  <si>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</si>
  <si>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</si>
  <si>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</si>
  <si>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Provisjonsinntekter m.v.</t>
  </si>
  <si>
    <t>Provisjonskostnader m.v.</t>
  </si>
  <si>
    <t>Netto gevinst  valuta/verdipapirer</t>
  </si>
  <si>
    <t>Andre driftsinntekter</t>
  </si>
  <si>
    <t>Andre driftskostnader</t>
  </si>
  <si>
    <t>Driftsresultat før tap</t>
  </si>
  <si>
    <t>Tap på utlån</t>
  </si>
  <si>
    <t>Resultat av ordinær drift før skatt</t>
  </si>
  <si>
    <t>BALANSE OG NØKKELTALL</t>
  </si>
  <si>
    <t xml:space="preserve">Vekst i % </t>
  </si>
  <si>
    <t>Mill.kr.</t>
  </si>
  <si>
    <t>Brutto utlån til kunder</t>
  </si>
  <si>
    <t>Innsk. fra og gjeld til kunder</t>
  </si>
  <si>
    <t>Gjeld stiftet ved utsted. av verdipapirer</t>
  </si>
  <si>
    <t>KREDITTFORETAK</t>
  </si>
  <si>
    <t xml:space="preserve"> herav lønn, pensjoner og sos. kostn.</t>
  </si>
  <si>
    <t>FINANSIERINGSSELSKAPER</t>
  </si>
  <si>
    <t>Innlån og gjeld til kunder</t>
  </si>
  <si>
    <t>SKADEFORSIKRINGSSELSKAPER</t>
  </si>
  <si>
    <t>%</t>
  </si>
  <si>
    <t>Allokert investeringsavkastning</t>
  </si>
  <si>
    <t>Forsikringsrelaterte driftskostnader f.e.r.</t>
  </si>
  <si>
    <t>(inkl. andre forsikringsrel. driftskost. f.e.r.)</t>
  </si>
  <si>
    <t>Resultat av teknisk regnskap</t>
  </si>
  <si>
    <t>Netto inntekter av finansielle eiendeler</t>
  </si>
  <si>
    <t>Resultat av ordinær virksomhet</t>
  </si>
  <si>
    <t>% av FK</t>
  </si>
  <si>
    <t>Bygninger og faste eiendommer</t>
  </si>
  <si>
    <t>Utlån</t>
  </si>
  <si>
    <t>Ansvarlig kapital</t>
  </si>
  <si>
    <t>Forsikringstekniske avsetninger</t>
  </si>
  <si>
    <t>Forvaltningskapital</t>
  </si>
  <si>
    <t>LIVSFORSIKRING</t>
  </si>
  <si>
    <t>Premieinntekter</t>
  </si>
  <si>
    <t>herav overføringer av premieres. mv. fra andre</t>
  </si>
  <si>
    <t>herav gevinster ved realisasjon</t>
  </si>
  <si>
    <t>Erstatninger</t>
  </si>
  <si>
    <t>herav overføring av premiereserve mv. til andre</t>
  </si>
  <si>
    <t>Endring i forsikringsmessige avsetninger</t>
  </si>
  <si>
    <t>Midler tilført forsikringskunder</t>
  </si>
  <si>
    <t>Nye tilleggsavsetninger</t>
  </si>
  <si>
    <t>Investeringer til varig eie m.m</t>
  </si>
  <si>
    <t>herav aksjer og andeler</t>
  </si>
  <si>
    <t>herav obligasjoner som holdes til forfall</t>
  </si>
  <si>
    <t>herav utlån</t>
  </si>
  <si>
    <t>Andre finansielle eiendeler</t>
  </si>
  <si>
    <t>herav obligasjoner</t>
  </si>
  <si>
    <t>herav sertifikater</t>
  </si>
  <si>
    <t>Sum eiendeler (forvaltningskapital)</t>
  </si>
  <si>
    <t>Forsikringsmessige avsetninger</t>
  </si>
  <si>
    <t>Tilleggsavsetninger</t>
  </si>
  <si>
    <t>% vekst</t>
  </si>
  <si>
    <t>Avskrivninger</t>
  </si>
  <si>
    <t>Gev/tap verdipapirer lang sikt</t>
  </si>
  <si>
    <t xml:space="preserve">Forvaltningskapital </t>
  </si>
  <si>
    <t>Andre inntekter/kostnader</t>
  </si>
  <si>
    <t>Premieinntekter f.e.r.</t>
  </si>
  <si>
    <t>(overført fra ikke-teknisk regnskap)</t>
  </si>
  <si>
    <t>Erstatningskostnader f.e.r.</t>
  </si>
  <si>
    <t>Endring i sikkerhetsavsetning mv.</t>
  </si>
  <si>
    <t>(overført til teknisk regnskap)</t>
  </si>
  <si>
    <t>Aksjer og andeler (omløpsmidler)</t>
  </si>
  <si>
    <t>Obligasjoner og sertifikater (totalt)</t>
  </si>
  <si>
    <t>*) Regnskapsmessig resultat korrigert for endringer i kursreguleringsfond i perioden.</t>
  </si>
  <si>
    <t>Kursreguleringsfond</t>
  </si>
  <si>
    <t>Gjeld v. utstedelse av verdipapirer</t>
  </si>
  <si>
    <t>Andre inntekter og kostnader</t>
  </si>
  <si>
    <t>Endring i kursreguleringsfond</t>
  </si>
  <si>
    <t>Skattekostnad</t>
  </si>
  <si>
    <t>Mill. kr</t>
  </si>
  <si>
    <t>Utbytte, andre innt. av verdipap. m. var. avkast.</t>
  </si>
  <si>
    <t>Gjeld til kredittinstitusjoner</t>
  </si>
  <si>
    <t>BANKER</t>
  </si>
  <si>
    <t>herav gruppenedskrivninger</t>
  </si>
  <si>
    <t>Tapsnedskrivninger av utlån</t>
  </si>
  <si>
    <t xml:space="preserve">11 kredittforetak  </t>
  </si>
  <si>
    <t>Andre inntekter</t>
  </si>
  <si>
    <t>Verdifall på ikke-finansielle eiendeler</t>
  </si>
  <si>
    <t>… herav på utlån vurdert til virk.verdi (kredittrisiko)</t>
  </si>
  <si>
    <t>Tapsnedskrivninger av utlån (amortisert kost)</t>
  </si>
  <si>
    <t>Netto renteinntekter</t>
  </si>
  <si>
    <t>Resultat for perioden</t>
  </si>
  <si>
    <t>Resultat før skatt</t>
  </si>
  <si>
    <t>… herav vurdert til amortisert kost</t>
  </si>
  <si>
    <t>… herav vurdert til virkelig verdi</t>
  </si>
  <si>
    <t>Andre kostnader</t>
  </si>
  <si>
    <t>Utbytte</t>
  </si>
  <si>
    <t>Lønn- og administrasjonskostnader</t>
  </si>
  <si>
    <t>Netto verdiendringer på instrumenter vurdert til virkelig verdi</t>
  </si>
  <si>
    <t>(annualiserte prosenter)</t>
  </si>
  <si>
    <t>Forsikringsrelaterte driftskostnader og administrasjonskostnader</t>
  </si>
  <si>
    <t>Fra tilleggsavsetninger i forsikringsfondet til dekning av renteunderskudd</t>
  </si>
  <si>
    <t>Verdijustert resultat før nye tilleggsavsetninger, tildeling til kunder og skatt*</t>
  </si>
  <si>
    <t>10 livselskaper</t>
  </si>
  <si>
    <t>Andre forsikringsrelaterte inntekter (inkl. premierabatter og gevinstavtaler)</t>
  </si>
  <si>
    <t>28 finansieringsselskaper</t>
  </si>
  <si>
    <t>2006*</t>
  </si>
  <si>
    <t xml:space="preserve">Nto. gev./tap omløpsmidler/fin. eiend. vurd. til virk. verdi </t>
  </si>
  <si>
    <t>Nto. gev./tap sikringsbokføring/valutakursdifferanser</t>
  </si>
  <si>
    <t>Lønn og administrasjonskostnader</t>
  </si>
  <si>
    <t>31.12.2006*</t>
  </si>
  <si>
    <t>Kjernekapitaldekning**</t>
  </si>
  <si>
    <t>* Alle selskapene rapporterte etter årsoppgjørsforskriften</t>
  </si>
  <si>
    <t>Netto inntekter fra finansielle eiendeler</t>
  </si>
  <si>
    <t>Resultat før nye tilleggsavsetninger, tildeling til kunder og skatt</t>
  </si>
  <si>
    <t>1.-3. kvartal 2007</t>
  </si>
  <si>
    <t>1.-3. kvartal 2006</t>
  </si>
  <si>
    <t>1. - 3. kvartal 2007</t>
  </si>
  <si>
    <t>1. - 3. kvartal 2006</t>
  </si>
  <si>
    <t>**Kjernekapitaldekning etter Basel I (5 foretak)</t>
  </si>
  <si>
    <t>42 skadeforsikringsselskaper i mill. kroner og prosent av premieinntekter f.e.r.</t>
  </si>
  <si>
    <t>138 banker, norske juridiske enheter (filialer av utenlandske banker er ikke inkludert)</t>
  </si>
  <si>
    <t>… herav lønn, pensjoner og sosiale ytelser oa.</t>
  </si>
  <si>
    <t>Foreløpige tall per. 16. november 2007</t>
  </si>
  <si>
    <t>** Kjernekapitaldekning etter Basel I (25 selskaper)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</si>
</sst>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2" formatCode="0.0"/>
    <numFmt numFmtId="179" formatCode="#,##0.0"/>
    <numFmt numFmtId="181" formatCode="_ * #,##0_ ;_ * \-#,##0_ ;_ * &quot;-&quot;??_ ;_ @_ "/>
    <numFmt numFmtId="182" formatCode="0.0\ %"/>
  </numFmts>
  <fonts count="25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sz val="8"/>
      <color indexed="9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22"/>
      <name val="Arial"/>
    </font>
    <font>
      <sz val="10"/>
      <color indexed="43"/>
      <name val="Arial"/>
    </font>
    <font>
      <sz val="8"/>
      <name val="MS Sans Serif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47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" fontId="7" fillId="0" borderId="2" xfId="0" applyNumberFormat="1" applyFont="1" applyBorder="1"/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3" xfId="0" applyFont="1" applyFill="1" applyBorder="1"/>
    <xf numFmtId="0" fontId="0" fillId="0" borderId="3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3" fontId="6" fillId="0" borderId="8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72" fontId="0" fillId="0" borderId="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6" fillId="0" borderId="3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2" fontId="6" fillId="0" borderId="1" xfId="1" applyNumberFormat="1" applyFont="1" applyBorder="1" applyAlignment="1">
      <alignment horizontal="right"/>
    </xf>
    <xf numFmtId="2" fontId="7" fillId="0" borderId="9" xfId="1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2" fontId="6" fillId="0" borderId="9" xfId="1" applyNumberFormat="1" applyFont="1" applyBorder="1" applyAlignment="1">
      <alignment horizontal="right"/>
    </xf>
    <xf numFmtId="2" fontId="6" fillId="0" borderId="1" xfId="1" applyNumberFormat="1" applyFont="1" applyBorder="1"/>
    <xf numFmtId="2" fontId="5" fillId="0" borderId="1" xfId="1" applyNumberFormat="1" applyFont="1" applyBorder="1" applyAlignment="1">
      <alignment horizontal="right"/>
    </xf>
    <xf numFmtId="2" fontId="5" fillId="0" borderId="1" xfId="1" applyNumberFormat="1" applyFont="1" applyBorder="1"/>
    <xf numFmtId="2" fontId="6" fillId="0" borderId="8" xfId="1" applyNumberFormat="1" applyFont="1" applyBorder="1" applyAlignment="1">
      <alignment horizontal="right"/>
    </xf>
    <xf numFmtId="2" fontId="6" fillId="0" borderId="8" xfId="1" applyNumberFormat="1" applyFont="1" applyBorder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2" borderId="7" xfId="0" applyFont="1" applyFill="1" applyBorder="1"/>
    <xf numFmtId="0" fontId="5" fillId="0" borderId="1" xfId="0" applyFont="1" applyBorder="1"/>
    <xf numFmtId="0" fontId="1" fillId="0" borderId="6" xfId="0" applyFont="1" applyBorder="1"/>
    <xf numFmtId="2" fontId="6" fillId="0" borderId="1" xfId="0" applyNumberFormat="1" applyFont="1" applyBorder="1" applyAlignment="1">
      <alignment horizontal="right"/>
    </xf>
    <xf numFmtId="0" fontId="1" fillId="2" borderId="9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6" fillId="0" borderId="1" xfId="0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2" fillId="2" borderId="4" xfId="0" applyFont="1" applyFill="1" applyBorder="1"/>
    <xf numFmtId="0" fontId="1" fillId="2" borderId="3" xfId="0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1" applyNumberFormat="1" applyFont="1" applyBorder="1"/>
    <xf numFmtId="0" fontId="3" fillId="0" borderId="1" xfId="0" applyFont="1" applyBorder="1"/>
    <xf numFmtId="0" fontId="16" fillId="0" borderId="0" xfId="0" applyFont="1"/>
    <xf numFmtId="0" fontId="7" fillId="0" borderId="6" xfId="0" applyFont="1" applyBorder="1"/>
    <xf numFmtId="0" fontId="7" fillId="2" borderId="8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14" fontId="1" fillId="2" borderId="9" xfId="0" applyNumberFormat="1" applyFont="1" applyFill="1" applyBorder="1" applyAlignment="1">
      <alignment horizontal="center"/>
    </xf>
    <xf numFmtId="3" fontId="7" fillId="0" borderId="0" xfId="0" applyNumberFormat="1" applyFont="1" applyBorder="1"/>
    <xf numFmtId="0" fontId="1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right"/>
    </xf>
    <xf numFmtId="0" fontId="17" fillId="2" borderId="8" xfId="0" applyFont="1" applyFill="1" applyBorder="1" applyAlignment="1">
      <alignment horizontal="right"/>
    </xf>
    <xf numFmtId="0" fontId="17" fillId="2" borderId="2" xfId="0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14" fontId="7" fillId="2" borderId="6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/>
    <xf numFmtId="1" fontId="18" fillId="0" borderId="0" xfId="0" applyNumberFormat="1" applyFont="1" applyFill="1" applyBorder="1" applyAlignment="1"/>
    <xf numFmtId="1" fontId="18" fillId="0" borderId="0" xfId="0" applyNumberFormat="1" applyFont="1"/>
    <xf numFmtId="0" fontId="5" fillId="0" borderId="4" xfId="0" applyFont="1" applyBorder="1" applyAlignment="1">
      <alignment horizontal="left" indent="1"/>
    </xf>
    <xf numFmtId="3" fontId="7" fillId="3" borderId="6" xfId="0" applyNumberFormat="1" applyFont="1" applyFill="1" applyBorder="1" applyAlignment="1"/>
    <xf numFmtId="3" fontId="6" fillId="0" borderId="10" xfId="0" applyNumberFormat="1" applyFont="1" applyBorder="1"/>
    <xf numFmtId="3" fontId="7" fillId="0" borderId="6" xfId="0" applyNumberFormat="1" applyFont="1" applyBorder="1" applyAlignment="1">
      <alignment horizontal="right"/>
    </xf>
    <xf numFmtId="0" fontId="3" fillId="0" borderId="8" xfId="0" applyFont="1" applyBorder="1"/>
    <xf numFmtId="3" fontId="3" fillId="0" borderId="8" xfId="0" applyNumberFormat="1" applyFont="1" applyBorder="1" applyAlignment="1">
      <alignment horizontal="right"/>
    </xf>
    <xf numFmtId="0" fontId="3" fillId="0" borderId="0" xfId="0" applyFont="1"/>
    <xf numFmtId="0" fontId="7" fillId="0" borderId="0" xfId="0" applyFont="1"/>
    <xf numFmtId="9" fontId="7" fillId="2" borderId="8" xfId="1" applyFont="1" applyFill="1" applyBorder="1" applyAlignment="1">
      <alignment horizontal="right"/>
    </xf>
    <xf numFmtId="3" fontId="6" fillId="0" borderId="2" xfId="0" applyNumberFormat="1" applyFont="1" applyBorder="1"/>
    <xf numFmtId="0" fontId="7" fillId="0" borderId="0" xfId="0" applyFont="1" applyBorder="1" applyAlignment="1">
      <alignment horizontal="left"/>
    </xf>
    <xf numFmtId="172" fontId="6" fillId="0" borderId="0" xfId="1" applyNumberFormat="1" applyFont="1" applyBorder="1" applyAlignment="1"/>
    <xf numFmtId="0" fontId="7" fillId="2" borderId="6" xfId="0" applyFont="1" applyFill="1" applyBorder="1" applyAlignment="1">
      <alignment horizontal="right"/>
    </xf>
    <xf numFmtId="1" fontId="7" fillId="0" borderId="0" xfId="1" applyNumberFormat="1" applyFont="1" applyBorder="1"/>
    <xf numFmtId="3" fontId="6" fillId="0" borderId="9" xfId="2" applyNumberFormat="1" applyFont="1" applyBorder="1"/>
    <xf numFmtId="3" fontId="6" fillId="0" borderId="1" xfId="2" applyNumberFormat="1" applyFont="1" applyBorder="1"/>
    <xf numFmtId="3" fontId="7" fillId="0" borderId="6" xfId="2" applyNumberFormat="1" applyFont="1" applyBorder="1"/>
    <xf numFmtId="172" fontId="6" fillId="0" borderId="1" xfId="2" applyNumberFormat="1" applyFont="1" applyBorder="1"/>
    <xf numFmtId="172" fontId="7" fillId="0" borderId="6" xfId="2" applyNumberFormat="1" applyFont="1" applyBorder="1"/>
    <xf numFmtId="0" fontId="7" fillId="0" borderId="6" xfId="0" applyFont="1" applyBorder="1" applyAlignment="1">
      <alignment horizontal="left"/>
    </xf>
    <xf numFmtId="3" fontId="6" fillId="0" borderId="10" xfId="0" quotePrefix="1" applyNumberFormat="1" applyFont="1" applyBorder="1" applyAlignment="1">
      <alignment horizontal="right"/>
    </xf>
    <xf numFmtId="179" fontId="6" fillId="0" borderId="10" xfId="0" applyNumberFormat="1" applyFont="1" applyBorder="1"/>
    <xf numFmtId="179" fontId="6" fillId="0" borderId="2" xfId="0" applyNumberFormat="1" applyFont="1" applyBorder="1"/>
    <xf numFmtId="179" fontId="6" fillId="0" borderId="10" xfId="0" quotePrefix="1" applyNumberFormat="1" applyFont="1" applyBorder="1" applyAlignment="1">
      <alignment horizontal="right"/>
    </xf>
    <xf numFmtId="179" fontId="7" fillId="0" borderId="2" xfId="0" applyNumberFormat="1" applyFont="1" applyBorder="1"/>
    <xf numFmtId="3" fontId="6" fillId="0" borderId="11" xfId="2" applyNumberFormat="1" applyFont="1" applyBorder="1"/>
    <xf numFmtId="172" fontId="5" fillId="0" borderId="9" xfId="0" applyNumberFormat="1" applyFont="1" applyBorder="1" applyAlignment="1">
      <alignment horizontal="center"/>
    </xf>
    <xf numFmtId="172" fontId="5" fillId="0" borderId="1" xfId="0" applyNumberFormat="1" applyFont="1" applyBorder="1" applyAlignment="1">
      <alignment horizontal="center"/>
    </xf>
    <xf numFmtId="3" fontId="7" fillId="0" borderId="6" xfId="2" applyNumberFormat="1" applyFont="1" applyBorder="1" applyAlignment="1"/>
    <xf numFmtId="172" fontId="7" fillId="0" borderId="6" xfId="2" applyNumberFormat="1" applyFont="1" applyBorder="1" applyAlignment="1"/>
    <xf numFmtId="2" fontId="6" fillId="0" borderId="1" xfId="1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0" fontId="7" fillId="2" borderId="3" xfId="0" applyFont="1" applyFill="1" applyBorder="1"/>
    <xf numFmtId="0" fontId="6" fillId="0" borderId="9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2" borderId="4" xfId="0" applyFont="1" applyFill="1" applyBorder="1"/>
    <xf numFmtId="0" fontId="7" fillId="2" borderId="9" xfId="0" applyFont="1" applyFill="1" applyBorder="1" applyAlignment="1"/>
    <xf numFmtId="0" fontId="7" fillId="0" borderId="8" xfId="0" applyFont="1" applyBorder="1"/>
    <xf numFmtId="0" fontId="0" fillId="0" borderId="0" xfId="0" applyProtection="1">
      <protection locked="0"/>
    </xf>
    <xf numFmtId="0" fontId="3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172" fontId="0" fillId="0" borderId="9" xfId="0" applyNumberFormat="1" applyBorder="1"/>
    <xf numFmtId="3" fontId="1" fillId="0" borderId="8" xfId="0" applyNumberFormat="1" applyFont="1" applyBorder="1" applyAlignment="1">
      <alignment horizontal="right"/>
    </xf>
    <xf numFmtId="0" fontId="3" fillId="0" borderId="0" xfId="0" applyFont="1" applyAlignment="1"/>
    <xf numFmtId="172" fontId="0" fillId="0" borderId="1" xfId="0" applyNumberFormat="1" applyBorder="1"/>
    <xf numFmtId="172" fontId="6" fillId="0" borderId="0" xfId="0" applyNumberFormat="1" applyFont="1" applyBorder="1" applyAlignment="1">
      <alignment horizontal="right"/>
    </xf>
    <xf numFmtId="3" fontId="0" fillId="0" borderId="0" xfId="0" applyNumberFormat="1"/>
    <xf numFmtId="3" fontId="0" fillId="0" borderId="7" xfId="0" applyNumberFormat="1" applyBorder="1"/>
    <xf numFmtId="3" fontId="7" fillId="0" borderId="7" xfId="0" applyNumberFormat="1" applyFont="1" applyBorder="1"/>
    <xf numFmtId="172" fontId="0" fillId="0" borderId="8" xfId="0" applyNumberFormat="1" applyBorder="1"/>
    <xf numFmtId="172" fontId="7" fillId="0" borderId="8" xfId="0" applyNumberFormat="1" applyFont="1" applyBorder="1"/>
    <xf numFmtId="2" fontId="0" fillId="0" borderId="1" xfId="0" applyNumberFormat="1" applyBorder="1"/>
    <xf numFmtId="2" fontId="0" fillId="0" borderId="8" xfId="0" applyNumberFormat="1" applyBorder="1"/>
    <xf numFmtId="0" fontId="6" fillId="0" borderId="6" xfId="0" applyFont="1" applyBorder="1"/>
    <xf numFmtId="43" fontId="0" fillId="0" borderId="0" xfId="2" applyFont="1"/>
    <xf numFmtId="1" fontId="0" fillId="0" borderId="0" xfId="0" applyNumberFormat="1"/>
    <xf numFmtId="2" fontId="7" fillId="0" borderId="1" xfId="1" applyNumberFormat="1" applyFont="1" applyBorder="1" applyAlignment="1">
      <alignment horizontal="right"/>
    </xf>
    <xf numFmtId="172" fontId="3" fillId="0" borderId="1" xfId="0" applyNumberFormat="1" applyFont="1" applyBorder="1" applyAlignment="1">
      <alignment horizontal="center"/>
    </xf>
    <xf numFmtId="172" fontId="3" fillId="0" borderId="8" xfId="0" applyNumberFormat="1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2" fontId="0" fillId="0" borderId="0" xfId="0" applyNumberFormat="1"/>
    <xf numFmtId="2" fontId="0" fillId="0" borderId="1" xfId="1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19" fillId="0" borderId="1" xfId="0" applyNumberFormat="1" applyFont="1" applyFill="1" applyBorder="1" applyAlignment="1">
      <alignment horizontal="right"/>
    </xf>
    <xf numFmtId="2" fontId="19" fillId="0" borderId="1" xfId="1" applyNumberFormat="1" applyFont="1" applyFill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2" fontId="20" fillId="0" borderId="9" xfId="0" applyNumberFormat="1" applyFont="1" applyBorder="1"/>
    <xf numFmtId="2" fontId="20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2" fontId="20" fillId="0" borderId="8" xfId="0" applyNumberFormat="1" applyFont="1" applyBorder="1"/>
    <xf numFmtId="2" fontId="7" fillId="0" borderId="8" xfId="1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2" fontId="19" fillId="0" borderId="1" xfId="0" applyNumberFormat="1" applyFont="1" applyBorder="1"/>
    <xf numFmtId="3" fontId="0" fillId="0" borderId="8" xfId="0" applyNumberFormat="1" applyBorder="1" applyAlignment="1">
      <alignment horizontal="right"/>
    </xf>
    <xf numFmtId="2" fontId="19" fillId="0" borderId="8" xfId="0" applyNumberFormat="1" applyFont="1" applyBorder="1"/>
    <xf numFmtId="0" fontId="6" fillId="0" borderId="5" xfId="0" applyFont="1" applyBorder="1" applyAlignment="1">
      <alignment horizontal="left"/>
    </xf>
    <xf numFmtId="0" fontId="21" fillId="0" borderId="0" xfId="0" applyFont="1"/>
    <xf numFmtId="182" fontId="3" fillId="0" borderId="6" xfId="0" applyNumberFormat="1" applyFont="1" applyFill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182" fontId="6" fillId="0" borderId="6" xfId="0" applyNumberFormat="1" applyFont="1" applyFill="1" applyBorder="1"/>
    <xf numFmtId="182" fontId="3" fillId="0" borderId="6" xfId="0" applyNumberFormat="1" applyFont="1" applyFill="1" applyBorder="1"/>
    <xf numFmtId="0" fontId="22" fillId="0" borderId="0" xfId="0" applyFont="1"/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82" fontId="3" fillId="0" borderId="0" xfId="0" applyNumberFormat="1" applyFont="1" applyFill="1" applyBorder="1" applyAlignment="1">
      <alignment horizontal="right"/>
    </xf>
    <xf numFmtId="172" fontId="21" fillId="0" borderId="0" xfId="0" applyNumberFormat="1" applyFont="1" applyBorder="1" applyAlignment="1">
      <alignment horizontal="right"/>
    </xf>
    <xf numFmtId="182" fontId="3" fillId="0" borderId="0" xfId="0" applyNumberFormat="1" applyFont="1" applyFill="1" applyBorder="1"/>
    <xf numFmtId="182" fontId="3" fillId="3" borderId="0" xfId="0" applyNumberFormat="1" applyFont="1" applyFill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13" fillId="0" borderId="1" xfId="0" applyFont="1" applyBorder="1"/>
    <xf numFmtId="3" fontId="13" fillId="0" borderId="1" xfId="0" applyNumberFormat="1" applyFont="1" applyBorder="1" applyAlignment="1">
      <alignment horizontal="right"/>
    </xf>
    <xf numFmtId="2" fontId="0" fillId="0" borderId="10" xfId="0" applyNumberFormat="1" applyBorder="1"/>
    <xf numFmtId="3" fontId="23" fillId="0" borderId="1" xfId="0" applyNumberFormat="1" applyFont="1" applyFill="1" applyBorder="1" applyAlignment="1">
      <alignment horizontal="right"/>
    </xf>
    <xf numFmtId="2" fontId="23" fillId="0" borderId="1" xfId="1" applyNumberFormat="1" applyFont="1" applyFill="1" applyBorder="1" applyAlignment="1">
      <alignment horizontal="right"/>
    </xf>
    <xf numFmtId="0" fontId="3" fillId="0" borderId="14" xfId="0" applyFont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5" fillId="0" borderId="0" xfId="0" applyFont="1" applyFill="1"/>
    <xf numFmtId="0" fontId="16" fillId="0" borderId="4" xfId="0" applyFont="1" applyBorder="1" applyAlignment="1">
      <alignment horizontal="left"/>
    </xf>
    <xf numFmtId="3" fontId="16" fillId="0" borderId="1" xfId="0" applyNumberFormat="1" applyFont="1" applyBorder="1" applyAlignment="1">
      <alignment horizontal="right"/>
    </xf>
    <xf numFmtId="2" fontId="16" fillId="0" borderId="1" xfId="0" applyNumberFormat="1" applyFont="1" applyBorder="1" applyAlignment="1">
      <alignment horizontal="right"/>
    </xf>
    <xf numFmtId="0" fontId="24" fillId="0" borderId="4" xfId="0" applyFont="1" applyBorder="1" applyAlignment="1">
      <alignment horizontal="left"/>
    </xf>
    <xf numFmtId="3" fontId="24" fillId="0" borderId="1" xfId="0" applyNumberFormat="1" applyFont="1" applyBorder="1" applyAlignment="1">
      <alignment horizontal="right"/>
    </xf>
    <xf numFmtId="172" fontId="16" fillId="0" borderId="0" xfId="0" applyNumberFormat="1" applyFont="1" applyBorder="1" applyAlignment="1">
      <alignment horizontal="right"/>
    </xf>
    <xf numFmtId="0" fontId="24" fillId="0" borderId="0" xfId="0" applyFont="1"/>
    <xf numFmtId="0" fontId="16" fillId="0" borderId="7" xfId="0" applyFont="1" applyBorder="1" applyAlignment="1">
      <alignment horizontal="left"/>
    </xf>
    <xf numFmtId="3" fontId="16" fillId="0" borderId="8" xfId="0" applyNumberFormat="1" applyFont="1" applyBorder="1" applyAlignment="1">
      <alignment horizontal="right"/>
    </xf>
    <xf numFmtId="172" fontId="21" fillId="0" borderId="12" xfId="0" applyNumberFormat="1" applyFont="1" applyFill="1" applyBorder="1" applyAlignment="1">
      <alignment horizontal="right"/>
    </xf>
    <xf numFmtId="0" fontId="16" fillId="0" borderId="0" xfId="0" applyFont="1" applyBorder="1" applyAlignment="1">
      <alignment horizontal="left"/>
    </xf>
    <xf numFmtId="182" fontId="6" fillId="0" borderId="0" xfId="0" applyNumberFormat="1" applyFont="1" applyFill="1" applyBorder="1"/>
    <xf numFmtId="172" fontId="21" fillId="0" borderId="0" xfId="0" applyNumberFormat="1" applyFont="1" applyFill="1" applyBorder="1" applyAlignment="1">
      <alignment horizontal="right"/>
    </xf>
    <xf numFmtId="172" fontId="2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4" fontId="6" fillId="0" borderId="9" xfId="0" applyNumberFormat="1" applyFont="1" applyFill="1" applyBorder="1" applyAlignment="1"/>
    <xf numFmtId="3" fontId="6" fillId="0" borderId="0" xfId="0" applyNumberFormat="1" applyFont="1" applyFill="1" applyBorder="1" applyAlignment="1"/>
    <xf numFmtId="4" fontId="6" fillId="0" borderId="1" xfId="0" applyNumberFormat="1" applyFont="1" applyFill="1" applyBorder="1" applyAlignment="1"/>
    <xf numFmtId="3" fontId="7" fillId="0" borderId="5" xfId="0" applyNumberFormat="1" applyFont="1" applyBorder="1" applyAlignment="1">
      <alignment horizontal="right"/>
    </xf>
    <xf numFmtId="4" fontId="7" fillId="0" borderId="6" xfId="0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4" fontId="0" fillId="0" borderId="1" xfId="0" applyNumberFormat="1" applyBorder="1"/>
    <xf numFmtId="3" fontId="6" fillId="0" borderId="5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3" fontId="6" fillId="0" borderId="13" xfId="0" applyNumberFormat="1" applyFont="1" applyBorder="1" applyAlignment="1">
      <alignment horizontal="right"/>
    </xf>
    <xf numFmtId="0" fontId="3" fillId="0" borderId="9" xfId="0" applyFont="1" applyBorder="1"/>
    <xf numFmtId="172" fontId="3" fillId="0" borderId="9" xfId="0" applyNumberFormat="1" applyFont="1" applyBorder="1" applyAlignment="1">
      <alignment horizontal="center"/>
    </xf>
    <xf numFmtId="4" fontId="7" fillId="3" borderId="12" xfId="0" applyNumberFormat="1" applyFont="1" applyFill="1" applyBorder="1" applyAlignment="1"/>
    <xf numFmtId="4" fontId="7" fillId="0" borderId="12" xfId="0" applyNumberFormat="1" applyFont="1" applyBorder="1" applyAlignment="1">
      <alignment horizontal="right"/>
    </xf>
    <xf numFmtId="3" fontId="7" fillId="3" borderId="12" xfId="0" applyNumberFormat="1" applyFont="1" applyFill="1" applyBorder="1" applyAlignment="1"/>
    <xf numFmtId="3" fontId="7" fillId="0" borderId="12" xfId="0" applyNumberFormat="1" applyFont="1" applyBorder="1" applyAlignment="1">
      <alignment horizontal="right"/>
    </xf>
    <xf numFmtId="181" fontId="0" fillId="0" borderId="10" xfId="2" applyNumberFormat="1" applyFont="1" applyBorder="1"/>
    <xf numFmtId="181" fontId="13" fillId="0" borderId="10" xfId="2" applyNumberFormat="1" applyFont="1" applyBorder="1"/>
    <xf numFmtId="2" fontId="13" fillId="0" borderId="10" xfId="0" applyNumberFormat="1" applyFont="1" applyBorder="1"/>
    <xf numFmtId="172" fontId="13" fillId="0" borderId="1" xfId="0" applyNumberFormat="1" applyFont="1" applyBorder="1" applyAlignment="1">
      <alignment horizontal="center"/>
    </xf>
    <xf numFmtId="17" fontId="7" fillId="2" borderId="5" xfId="0" applyNumberFormat="1" applyFont="1" applyFill="1" applyBorder="1" applyAlignment="1">
      <alignment horizontal="center"/>
    </xf>
    <xf numFmtId="17" fontId="7" fillId="2" borderId="12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/>
    </xf>
    <xf numFmtId="0" fontId="7" fillId="2" borderId="5" xfId="0" applyNumberFormat="1" applyFont="1" applyFill="1" applyBorder="1" applyAlignment="1">
      <alignment horizontal="center"/>
    </xf>
    <xf numFmtId="0" fontId="7" fillId="2" borderId="12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14" fontId="7" fillId="2" borderId="12" xfId="0" applyNumberFormat="1" applyFont="1" applyFill="1" applyBorder="1" applyAlignment="1">
      <alignment horizontal="center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tabSelected="1" topLeftCell="A61" zoomScaleNormal="100" zoomScaleSheetLayoutView="75" workbookViewId="0">
      <selection activeCell="A78" sqref="A78"/>
    </sheetView>
  </sheetViews>
  <sheetFormatPr baseColWidth="10" defaultColWidth="9.140625" defaultRowHeight="12.75" x14ac:dyDescent="0.2"/>
  <cols>
    <col min="1" max="1" width="69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63" t="s">
        <v>0</v>
      </c>
      <c r="B1" s="7"/>
      <c r="D1" s="8"/>
      <c r="E1" s="66"/>
      <c r="F1" s="9"/>
      <c r="G1" s="9"/>
    </row>
    <row r="2" spans="1:7" ht="15" x14ac:dyDescent="0.2">
      <c r="A2" s="13" t="s">
        <v>121</v>
      </c>
      <c r="B2" s="14"/>
      <c r="C2" s="10"/>
      <c r="D2" s="11"/>
      <c r="E2" s="12"/>
    </row>
    <row r="3" spans="1:7" ht="15" x14ac:dyDescent="0.2">
      <c r="A3" s="135"/>
      <c r="B3" s="14"/>
      <c r="C3" s="10"/>
      <c r="D3" s="11"/>
      <c r="E3" s="12"/>
    </row>
    <row r="4" spans="1:7" ht="15.75" x14ac:dyDescent="0.25">
      <c r="A4" s="51" t="s">
        <v>80</v>
      </c>
      <c r="B4" s="135"/>
      <c r="D4" s="11"/>
      <c r="E4" s="50"/>
    </row>
    <row r="5" spans="1:7" ht="15.75" x14ac:dyDescent="0.25">
      <c r="A5" s="51"/>
      <c r="B5" s="135"/>
      <c r="D5" s="11"/>
      <c r="E5" s="50"/>
    </row>
    <row r="6" spans="1:7" ht="15.75" x14ac:dyDescent="0.25">
      <c r="A6" s="51"/>
      <c r="B6" s="135"/>
      <c r="D6" s="11"/>
      <c r="E6" s="50"/>
    </row>
    <row r="7" spans="1:7" ht="15" x14ac:dyDescent="0.2">
      <c r="A7" s="31" t="s">
        <v>119</v>
      </c>
      <c r="B7" s="49"/>
      <c r="C7" s="49"/>
      <c r="D7" s="11"/>
      <c r="E7" s="50"/>
    </row>
    <row r="8" spans="1:7" x14ac:dyDescent="0.2">
      <c r="A8" s="17" t="s">
        <v>1</v>
      </c>
      <c r="B8" s="235" t="s">
        <v>113</v>
      </c>
      <c r="C8" s="236"/>
      <c r="D8" s="235" t="s">
        <v>114</v>
      </c>
      <c r="E8" s="236"/>
    </row>
    <row r="9" spans="1:7" s="32" customFormat="1" x14ac:dyDescent="0.2">
      <c r="A9" s="52"/>
      <c r="B9" s="59" t="s">
        <v>2</v>
      </c>
      <c r="C9" s="59" t="s">
        <v>3</v>
      </c>
      <c r="D9" s="59" t="s">
        <v>2</v>
      </c>
      <c r="E9" s="60" t="s">
        <v>4</v>
      </c>
      <c r="F9"/>
      <c r="G9"/>
    </row>
    <row r="10" spans="1:7" x14ac:dyDescent="0.2">
      <c r="A10" s="70" t="s">
        <v>5</v>
      </c>
      <c r="B10" s="85">
        <v>92682.572916189965</v>
      </c>
      <c r="C10" s="210">
        <v>5.0800636141438673</v>
      </c>
      <c r="D10" s="211">
        <v>62747.499251370995</v>
      </c>
      <c r="E10" s="210">
        <v>4.0918968507164255</v>
      </c>
    </row>
    <row r="11" spans="1:7" x14ac:dyDescent="0.2">
      <c r="A11" s="70" t="s">
        <v>6</v>
      </c>
      <c r="B11" s="85">
        <v>65181.331520995001</v>
      </c>
      <c r="C11" s="212">
        <v>3.5726814671047382</v>
      </c>
      <c r="D11" s="211">
        <v>37835.696420598004</v>
      </c>
      <c r="E11" s="212">
        <v>2.4673456133747829</v>
      </c>
    </row>
    <row r="12" spans="1:7" x14ac:dyDescent="0.2">
      <c r="A12" s="54" t="s">
        <v>88</v>
      </c>
      <c r="B12" s="89">
        <v>27501.241395194964</v>
      </c>
      <c r="C12" s="227">
        <v>1.5073821470391289</v>
      </c>
      <c r="D12" s="229">
        <v>24911.802830772991</v>
      </c>
      <c r="E12" s="227">
        <v>1.6245512373416424</v>
      </c>
      <c r="F12" s="138"/>
    </row>
    <row r="13" spans="1:7" x14ac:dyDescent="0.2">
      <c r="A13" s="61" t="s">
        <v>94</v>
      </c>
      <c r="B13" s="231">
        <v>677.1214809999999</v>
      </c>
      <c r="C13" s="189">
        <v>3.7113991225662592E-2</v>
      </c>
      <c r="D13" s="231">
        <v>501.42794850000001</v>
      </c>
      <c r="E13" s="189">
        <v>3.2699174752904875E-2</v>
      </c>
    </row>
    <row r="14" spans="1:7" x14ac:dyDescent="0.2">
      <c r="A14" s="70" t="s">
        <v>8</v>
      </c>
      <c r="B14" s="231">
        <v>9803.2578726779993</v>
      </c>
      <c r="C14" s="189">
        <v>0.53733050402144755</v>
      </c>
      <c r="D14" s="231">
        <v>9111.2077684409996</v>
      </c>
      <c r="E14" s="189">
        <v>0.59416108719411898</v>
      </c>
    </row>
    <row r="15" spans="1:7" x14ac:dyDescent="0.2">
      <c r="A15" s="70" t="s">
        <v>9</v>
      </c>
      <c r="B15" s="231">
        <v>2663.82405543</v>
      </c>
      <c r="C15" s="189">
        <v>0.14600798437812071</v>
      </c>
      <c r="D15" s="231">
        <v>2521.8328015090001</v>
      </c>
      <c r="E15" s="189">
        <v>0.16445403915125098</v>
      </c>
    </row>
    <row r="16" spans="1:7" x14ac:dyDescent="0.2">
      <c r="A16" s="61" t="s">
        <v>96</v>
      </c>
      <c r="B16" s="231">
        <v>2281.4100574650006</v>
      </c>
      <c r="C16" s="189">
        <v>0.12504732936525229</v>
      </c>
      <c r="D16" s="231">
        <v>3378.4244120100002</v>
      </c>
      <c r="E16" s="189">
        <v>0.22031418585315435</v>
      </c>
    </row>
    <row r="17" spans="1:9" x14ac:dyDescent="0.2">
      <c r="A17" s="61" t="s">
        <v>10</v>
      </c>
      <c r="B17" s="231">
        <v>62.6</v>
      </c>
      <c r="C17" s="189">
        <v>3.4311950158415938E-3</v>
      </c>
      <c r="D17" s="231">
        <v>136.5</v>
      </c>
      <c r="E17" s="189">
        <v>8.9014530744121762E-3</v>
      </c>
    </row>
    <row r="18" spans="1:9" x14ac:dyDescent="0.2">
      <c r="A18" s="70" t="s">
        <v>84</v>
      </c>
      <c r="B18" s="231">
        <v>1826.625770868</v>
      </c>
      <c r="C18" s="189">
        <v>0.10011995592348387</v>
      </c>
      <c r="D18" s="231">
        <v>954.31619700599981</v>
      </c>
      <c r="E18" s="189">
        <v>6.2232973229306911E-2</v>
      </c>
    </row>
    <row r="19" spans="1:9" x14ac:dyDescent="0.2">
      <c r="A19" s="70" t="s">
        <v>95</v>
      </c>
      <c r="B19" s="231">
        <v>16873.995092339002</v>
      </c>
      <c r="C19" s="189">
        <v>0.92488766546596002</v>
      </c>
      <c r="D19" s="231">
        <v>15424.085182318002</v>
      </c>
      <c r="E19" s="189">
        <v>1.005837146272087</v>
      </c>
    </row>
    <row r="20" spans="1:9" x14ac:dyDescent="0.2">
      <c r="A20" s="187" t="s">
        <v>120</v>
      </c>
      <c r="B20" s="232">
        <v>10871.303674343002</v>
      </c>
      <c r="C20" s="233">
        <v>0.59587161314865988</v>
      </c>
      <c r="D20" s="232">
        <v>9952.911789269001</v>
      </c>
      <c r="E20" s="233">
        <v>0.64905038275415206</v>
      </c>
    </row>
    <row r="21" spans="1:9" x14ac:dyDescent="0.2">
      <c r="A21" s="61" t="s">
        <v>60</v>
      </c>
      <c r="B21" s="231">
        <v>875.340860034</v>
      </c>
      <c r="C21" s="189">
        <v>4.7978677254171806E-2</v>
      </c>
      <c r="D21" s="231">
        <v>822.41207159599981</v>
      </c>
      <c r="E21" s="189">
        <v>5.3631226836204395E-2</v>
      </c>
    </row>
    <row r="22" spans="1:9" x14ac:dyDescent="0.2">
      <c r="A22" s="70" t="s">
        <v>93</v>
      </c>
      <c r="B22" s="231">
        <v>2701.2187609809998</v>
      </c>
      <c r="C22" s="189">
        <v>0.14805764136383084</v>
      </c>
      <c r="D22" s="231">
        <v>2819.9050648020002</v>
      </c>
      <c r="E22" s="189">
        <v>0.18389196050280024</v>
      </c>
    </row>
    <row r="23" spans="1:9" x14ac:dyDescent="0.2">
      <c r="A23" s="54" t="s">
        <v>13</v>
      </c>
      <c r="B23" s="91">
        <v>19037.877808421959</v>
      </c>
      <c r="C23" s="228">
        <v>1.0434931541287333</v>
      </c>
      <c r="D23" s="230">
        <v>17405.444036504989</v>
      </c>
      <c r="E23" s="228">
        <v>1.1350457386831971</v>
      </c>
      <c r="F23" s="138"/>
      <c r="H23" s="138"/>
    </row>
    <row r="24" spans="1:9" x14ac:dyDescent="0.2">
      <c r="A24" s="70" t="s">
        <v>14</v>
      </c>
      <c r="B24" s="216">
        <v>64.258375685000004</v>
      </c>
      <c r="C24" s="217">
        <v>3.5220929453106814E-3</v>
      </c>
      <c r="D24" s="218">
        <v>-968.69400892999988</v>
      </c>
      <c r="E24" s="217">
        <v>-6.317058068831212E-2</v>
      </c>
      <c r="F24" s="138"/>
    </row>
    <row r="25" spans="1:9" x14ac:dyDescent="0.2">
      <c r="A25" s="53" t="s">
        <v>86</v>
      </c>
      <c r="B25" s="186">
        <v>-294.75242266499998</v>
      </c>
      <c r="C25" s="219">
        <v>-1.6155799417817616E-2</v>
      </c>
      <c r="D25" s="220">
        <v>-653.55995331999998</v>
      </c>
      <c r="E25" s="219">
        <v>-4.2620023851963319E-2</v>
      </c>
    </row>
    <row r="26" spans="1:9" x14ac:dyDescent="0.2">
      <c r="A26" s="70" t="s">
        <v>85</v>
      </c>
      <c r="B26" s="85">
        <v>-759.42860063099999</v>
      </c>
      <c r="C26" s="212">
        <v>-4.1625361491575773E-2</v>
      </c>
      <c r="D26" s="211">
        <v>-35.392789160000007</v>
      </c>
      <c r="E26" s="212">
        <v>-2.3080384753135829E-3</v>
      </c>
    </row>
    <row r="27" spans="1:9" x14ac:dyDescent="0.2">
      <c r="A27" s="70" t="s">
        <v>61</v>
      </c>
      <c r="B27" s="138">
        <v>20</v>
      </c>
      <c r="C27" s="221">
        <v>1.0962284395660043E-3</v>
      </c>
      <c r="D27" s="138">
        <v>21.4</v>
      </c>
      <c r="E27" s="221">
        <v>1.3955391633144363E-3</v>
      </c>
    </row>
    <row r="28" spans="1:9" x14ac:dyDescent="0.2">
      <c r="A28" s="54" t="s">
        <v>90</v>
      </c>
      <c r="B28" s="213">
        <v>19753.048033367959</v>
      </c>
      <c r="C28" s="214">
        <v>1.0826926511145643</v>
      </c>
      <c r="D28" s="215">
        <v>18430.93083459499</v>
      </c>
      <c r="E28" s="214">
        <v>1.2019198970101375</v>
      </c>
      <c r="F28" s="138"/>
      <c r="H28" s="138"/>
    </row>
    <row r="29" spans="1:9" ht="14.25" customHeight="1" x14ac:dyDescent="0.2">
      <c r="A29" s="145" t="s">
        <v>76</v>
      </c>
      <c r="B29" s="222">
        <v>5305.3462296858006</v>
      </c>
      <c r="C29" s="223">
        <v>0.29079357093629249</v>
      </c>
      <c r="D29" s="224">
        <v>4684.6528124387996</v>
      </c>
      <c r="E29" s="223">
        <v>0.30549609655558241</v>
      </c>
      <c r="F29" s="209"/>
      <c r="G29" s="49"/>
    </row>
    <row r="30" spans="1:9" x14ac:dyDescent="0.2">
      <c r="A30" s="72" t="s">
        <v>89</v>
      </c>
      <c r="B30" s="213">
        <v>14447.701803682157</v>
      </c>
      <c r="C30" s="214">
        <v>0.79189908017827193</v>
      </c>
      <c r="D30" s="215">
        <v>13746.278022156192</v>
      </c>
      <c r="E30" s="214">
        <v>0.89642380045455505</v>
      </c>
    </row>
    <row r="32" spans="1:9" x14ac:dyDescent="0.2">
      <c r="A32" s="56" t="s">
        <v>16</v>
      </c>
      <c r="B32" s="76">
        <v>39355</v>
      </c>
      <c r="C32" s="151" t="s">
        <v>17</v>
      </c>
      <c r="D32" s="76">
        <v>38990</v>
      </c>
      <c r="I32" s="86"/>
    </row>
    <row r="33" spans="1:9" x14ac:dyDescent="0.2">
      <c r="A33" s="57"/>
      <c r="B33" s="58" t="s">
        <v>2</v>
      </c>
      <c r="C33" s="57"/>
      <c r="D33" s="58" t="s">
        <v>18</v>
      </c>
      <c r="I33" s="86"/>
    </row>
    <row r="34" spans="1:9" x14ac:dyDescent="0.2">
      <c r="A34" s="225" t="s">
        <v>62</v>
      </c>
      <c r="B34" s="164">
        <v>2547796</v>
      </c>
      <c r="C34" s="226">
        <v>14.2</v>
      </c>
      <c r="D34" s="164">
        <v>2231398</v>
      </c>
      <c r="I34" s="86"/>
    </row>
    <row r="35" spans="1:9" x14ac:dyDescent="0.2">
      <c r="A35" s="70" t="s">
        <v>19</v>
      </c>
      <c r="B35" s="39">
        <v>1921449</v>
      </c>
      <c r="C35" s="149">
        <v>13.9</v>
      </c>
      <c r="D35" s="39">
        <v>1686763</v>
      </c>
      <c r="I35" s="86"/>
    </row>
    <row r="36" spans="1:9" x14ac:dyDescent="0.2">
      <c r="A36" s="187" t="s">
        <v>91</v>
      </c>
      <c r="B36" s="188">
        <v>1751477</v>
      </c>
      <c r="C36" s="234">
        <v>12.9</v>
      </c>
      <c r="D36" s="188">
        <v>1551982</v>
      </c>
      <c r="I36" s="86"/>
    </row>
    <row r="37" spans="1:9" x14ac:dyDescent="0.2">
      <c r="A37" s="70" t="s">
        <v>87</v>
      </c>
      <c r="B37" s="39">
        <v>7224</v>
      </c>
      <c r="C37" s="149">
        <v>-21.4</v>
      </c>
      <c r="D37" s="39">
        <v>9192</v>
      </c>
      <c r="I37" s="86"/>
    </row>
    <row r="38" spans="1:9" x14ac:dyDescent="0.2">
      <c r="A38" s="70" t="s">
        <v>81</v>
      </c>
      <c r="B38" s="39">
        <v>3416</v>
      </c>
      <c r="C38" s="149">
        <v>-26.8</v>
      </c>
      <c r="D38" s="39">
        <v>3991</v>
      </c>
      <c r="I38" s="86"/>
    </row>
    <row r="39" spans="1:9" x14ac:dyDescent="0.2">
      <c r="A39" s="70" t="s">
        <v>20</v>
      </c>
      <c r="B39" s="39">
        <v>1217864</v>
      </c>
      <c r="C39" s="149">
        <v>15.9</v>
      </c>
      <c r="D39" s="39">
        <v>1051043</v>
      </c>
      <c r="I39" s="86"/>
    </row>
    <row r="40" spans="1:9" x14ac:dyDescent="0.2">
      <c r="A40" s="92" t="s">
        <v>21</v>
      </c>
      <c r="B40" s="93">
        <v>567737</v>
      </c>
      <c r="C40" s="150">
        <v>3.2</v>
      </c>
      <c r="D40" s="93">
        <v>550322</v>
      </c>
      <c r="I40" s="87"/>
    </row>
    <row r="41" spans="1:9" x14ac:dyDescent="0.2">
      <c r="E41" s="94"/>
    </row>
    <row r="42" spans="1:9" x14ac:dyDescent="0.2">
      <c r="A42" s="62"/>
      <c r="B42" s="94"/>
      <c r="C42" s="94"/>
      <c r="D42" s="94"/>
      <c r="E42" s="94"/>
      <c r="F42" s="33"/>
      <c r="G42" s="34"/>
    </row>
    <row r="43" spans="1:9" x14ac:dyDescent="0.2">
      <c r="H43" s="146"/>
    </row>
    <row r="44" spans="1:9" x14ac:dyDescent="0.2">
      <c r="H44" s="146"/>
    </row>
    <row r="45" spans="1:9" x14ac:dyDescent="0.2">
      <c r="F45" s="31"/>
      <c r="G45" s="31"/>
    </row>
    <row r="46" spans="1:9" ht="15.75" x14ac:dyDescent="0.25">
      <c r="A46" s="15" t="s">
        <v>24</v>
      </c>
    </row>
    <row r="47" spans="1:9" x14ac:dyDescent="0.2">
      <c r="A47" s="194" t="s">
        <v>103</v>
      </c>
      <c r="B47" s="10"/>
      <c r="C47" s="10"/>
      <c r="D47" s="10"/>
      <c r="E47" s="10"/>
    </row>
    <row r="48" spans="1:9" x14ac:dyDescent="0.2">
      <c r="A48" s="17" t="s">
        <v>1</v>
      </c>
      <c r="B48" s="235" t="s">
        <v>115</v>
      </c>
      <c r="C48" s="236"/>
      <c r="D48" s="235" t="s">
        <v>116</v>
      </c>
      <c r="E48" s="236"/>
      <c r="F48" s="239" t="s">
        <v>104</v>
      </c>
      <c r="G48" s="240"/>
    </row>
    <row r="49" spans="1:7" x14ac:dyDescent="0.2">
      <c r="A49" s="64"/>
      <c r="B49" s="73" t="s">
        <v>2</v>
      </c>
      <c r="C49" s="73" t="s">
        <v>3</v>
      </c>
      <c r="D49" s="73" t="s">
        <v>2</v>
      </c>
      <c r="E49" s="74" t="s">
        <v>4</v>
      </c>
      <c r="F49" s="73" t="s">
        <v>2</v>
      </c>
      <c r="G49" s="73" t="s">
        <v>3</v>
      </c>
    </row>
    <row r="50" spans="1:7" x14ac:dyDescent="0.2">
      <c r="A50" s="18" t="s">
        <v>5</v>
      </c>
      <c r="B50" s="19">
        <v>5826.2</v>
      </c>
      <c r="C50" s="20">
        <v>7.75</v>
      </c>
      <c r="D50" s="19">
        <v>4006.7</v>
      </c>
      <c r="E50" s="20">
        <v>6.53</v>
      </c>
      <c r="F50" s="19">
        <v>5633.2</v>
      </c>
      <c r="G50" s="20">
        <v>6.71</v>
      </c>
    </row>
    <row r="51" spans="1:7" x14ac:dyDescent="0.2">
      <c r="A51" s="21" t="s">
        <v>6</v>
      </c>
      <c r="B51" s="19">
        <v>3013.9</v>
      </c>
      <c r="C51" s="37">
        <v>4.01</v>
      </c>
      <c r="D51" s="19">
        <v>1654.5</v>
      </c>
      <c r="E51" s="20">
        <v>2.7</v>
      </c>
      <c r="F51" s="19">
        <v>2398.1</v>
      </c>
      <c r="G51" s="37">
        <v>2.86</v>
      </c>
    </row>
    <row r="52" spans="1:7" x14ac:dyDescent="0.2">
      <c r="A52" s="22" t="s">
        <v>7</v>
      </c>
      <c r="B52" s="23">
        <f t="shared" ref="B52:G52" si="0">B50-B51</f>
        <v>2812.2999999999997</v>
      </c>
      <c r="C52" s="24">
        <f t="shared" si="0"/>
        <v>3.74</v>
      </c>
      <c r="D52" s="23">
        <f t="shared" si="0"/>
        <v>2352.1999999999998</v>
      </c>
      <c r="E52" s="24">
        <f t="shared" si="0"/>
        <v>3.83</v>
      </c>
      <c r="F52" s="23">
        <f t="shared" si="0"/>
        <v>3235.1</v>
      </c>
      <c r="G52" s="24">
        <f t="shared" si="0"/>
        <v>3.85</v>
      </c>
    </row>
    <row r="53" spans="1:7" x14ac:dyDescent="0.2">
      <c r="A53" s="21" t="s">
        <v>78</v>
      </c>
      <c r="B53" s="19">
        <v>0</v>
      </c>
      <c r="C53" s="20">
        <v>0</v>
      </c>
      <c r="D53" s="19">
        <v>4.8</v>
      </c>
      <c r="E53" s="20">
        <v>0.01</v>
      </c>
      <c r="F53" s="19">
        <v>0.5</v>
      </c>
      <c r="G53" s="20">
        <v>0</v>
      </c>
    </row>
    <row r="54" spans="1:7" x14ac:dyDescent="0.2">
      <c r="A54" s="21" t="s">
        <v>8</v>
      </c>
      <c r="B54" s="19">
        <v>512.4</v>
      </c>
      <c r="C54" s="20">
        <v>0.68</v>
      </c>
      <c r="D54" s="19">
        <v>537</v>
      </c>
      <c r="E54" s="20">
        <v>0.87</v>
      </c>
      <c r="F54" s="19">
        <v>738.6</v>
      </c>
      <c r="G54" s="20">
        <v>0.88</v>
      </c>
    </row>
    <row r="55" spans="1:7" x14ac:dyDescent="0.2">
      <c r="A55" s="21" t="s">
        <v>9</v>
      </c>
      <c r="B55" s="19">
        <v>240.6</v>
      </c>
      <c r="C55" s="20">
        <v>0.32</v>
      </c>
      <c r="D55" s="19">
        <v>208.7</v>
      </c>
      <c r="E55" s="20">
        <v>0.34</v>
      </c>
      <c r="F55" s="19">
        <v>295.8</v>
      </c>
      <c r="G55" s="20">
        <v>0.35</v>
      </c>
    </row>
    <row r="56" spans="1:7" x14ac:dyDescent="0.2">
      <c r="A56" s="21" t="s">
        <v>105</v>
      </c>
      <c r="B56" s="19">
        <v>1.4</v>
      </c>
      <c r="C56" s="20">
        <v>0</v>
      </c>
      <c r="D56" s="19">
        <v>44.3</v>
      </c>
      <c r="E56" s="20">
        <v>7.0000000000000007E-2</v>
      </c>
      <c r="F56" s="19">
        <v>47.3</v>
      </c>
      <c r="G56" s="20">
        <v>0.06</v>
      </c>
    </row>
    <row r="57" spans="1:7" x14ac:dyDescent="0.2">
      <c r="A57" s="21" t="s">
        <v>106</v>
      </c>
      <c r="B57" s="19">
        <v>0</v>
      </c>
      <c r="C57" s="20">
        <v>0</v>
      </c>
      <c r="D57" s="19">
        <v>0</v>
      </c>
      <c r="E57" s="20">
        <v>0</v>
      </c>
      <c r="F57" s="19"/>
      <c r="G57" s="20"/>
    </row>
    <row r="58" spans="1:7" x14ac:dyDescent="0.2">
      <c r="A58" s="27" t="s">
        <v>11</v>
      </c>
      <c r="B58" s="19">
        <v>294.5</v>
      </c>
      <c r="C58" s="20">
        <v>0.39</v>
      </c>
      <c r="D58" s="19">
        <v>239.6</v>
      </c>
      <c r="E58" s="20">
        <v>0.39</v>
      </c>
      <c r="F58" s="19">
        <v>350.4</v>
      </c>
      <c r="G58" s="20">
        <v>0.42</v>
      </c>
    </row>
    <row r="59" spans="1:7" x14ac:dyDescent="0.2">
      <c r="A59" s="21" t="s">
        <v>107</v>
      </c>
      <c r="B59" s="19">
        <v>1458.9</v>
      </c>
      <c r="C59" s="20">
        <v>1.94</v>
      </c>
      <c r="D59" s="19">
        <v>1302.2</v>
      </c>
      <c r="E59" s="20">
        <v>2.12</v>
      </c>
      <c r="F59" s="19">
        <v>1737</v>
      </c>
      <c r="G59" s="20">
        <v>2.0699999999999998</v>
      </c>
    </row>
    <row r="60" spans="1:7" x14ac:dyDescent="0.2">
      <c r="A60" s="195" t="s">
        <v>23</v>
      </c>
      <c r="B60" s="196">
        <v>784.3</v>
      </c>
      <c r="C60" s="197">
        <v>1.04</v>
      </c>
      <c r="D60" s="196">
        <v>708.2</v>
      </c>
      <c r="E60" s="197">
        <v>1.1499999999999999</v>
      </c>
      <c r="F60" s="196">
        <v>891.6</v>
      </c>
      <c r="G60" s="197">
        <v>1.06</v>
      </c>
    </row>
    <row r="61" spans="1:7" x14ac:dyDescent="0.2">
      <c r="A61" s="27" t="s">
        <v>60</v>
      </c>
      <c r="B61" s="28">
        <v>164.7</v>
      </c>
      <c r="C61" s="55">
        <v>0.22</v>
      </c>
      <c r="D61" s="28">
        <v>85.5</v>
      </c>
      <c r="E61" s="55">
        <v>0.14000000000000001</v>
      </c>
      <c r="F61" s="28">
        <v>140.30000000000001</v>
      </c>
      <c r="G61" s="55">
        <v>0.17</v>
      </c>
    </row>
    <row r="62" spans="1:7" x14ac:dyDescent="0.2">
      <c r="A62" s="27" t="s">
        <v>12</v>
      </c>
      <c r="B62" s="19">
        <v>229.4</v>
      </c>
      <c r="C62" s="20">
        <v>0.3</v>
      </c>
      <c r="D62" s="19">
        <v>217.6</v>
      </c>
      <c r="E62" s="20">
        <v>0.35</v>
      </c>
      <c r="F62" s="19">
        <v>363.9</v>
      </c>
      <c r="G62" s="20">
        <v>0.43</v>
      </c>
    </row>
    <row r="63" spans="1:7" x14ac:dyDescent="0.2">
      <c r="A63" s="22" t="s">
        <v>13</v>
      </c>
      <c r="B63" s="23">
        <f>(B52+B53+B54-B55+B56+B57+B58-B59-B61-B62)</f>
        <v>1526.9999999999998</v>
      </c>
      <c r="C63" s="24">
        <f>(C52+C53+C54-C55+C56+C57+C58-C59-C61-C62)</f>
        <v>2.0299999999999994</v>
      </c>
      <c r="D63" s="23">
        <f>(D52+D53+D54-D55+D56+D57+D58-D59-D61-D62)</f>
        <v>1363.9000000000003</v>
      </c>
      <c r="E63" s="24">
        <f>(E52+E53+E54-E55+E56+E57+E58-E59-E61-E62)</f>
        <v>2.2199999999999998</v>
      </c>
      <c r="F63" s="23">
        <f>(F52+F53+F54-F55+F56+F58-F59-F61-F62)</f>
        <v>1834.8999999999996</v>
      </c>
      <c r="G63" s="24">
        <f>(G52+G53+G54-G55+G56+G58-G59-G61-G62)</f>
        <v>2.1900000000000004</v>
      </c>
    </row>
    <row r="64" spans="1:7" x14ac:dyDescent="0.2">
      <c r="A64" s="2" t="s">
        <v>14</v>
      </c>
      <c r="B64" s="19">
        <v>175</v>
      </c>
      <c r="C64" s="20">
        <v>0.23</v>
      </c>
      <c r="D64" s="19">
        <v>191.3</v>
      </c>
      <c r="E64" s="20">
        <v>0.31</v>
      </c>
      <c r="F64" s="19">
        <v>245.1</v>
      </c>
      <c r="G64" s="20">
        <v>0.28999999999999998</v>
      </c>
    </row>
    <row r="65" spans="1:7" x14ac:dyDescent="0.2">
      <c r="A65" s="22" t="s">
        <v>15</v>
      </c>
      <c r="B65" s="23">
        <f t="shared" ref="B65:G65" si="1">(B63-B64)</f>
        <v>1351.9999999999998</v>
      </c>
      <c r="C65" s="24">
        <f t="shared" si="1"/>
        <v>1.7999999999999994</v>
      </c>
      <c r="D65" s="23">
        <f t="shared" si="1"/>
        <v>1172.6000000000004</v>
      </c>
      <c r="E65" s="24">
        <f t="shared" si="1"/>
        <v>1.9099999999999997</v>
      </c>
      <c r="F65" s="23">
        <f t="shared" si="1"/>
        <v>1589.7999999999997</v>
      </c>
      <c r="G65" s="24">
        <f t="shared" si="1"/>
        <v>1.9000000000000004</v>
      </c>
    </row>
    <row r="66" spans="1:7" x14ac:dyDescent="0.2">
      <c r="A66" s="6"/>
    </row>
    <row r="67" spans="1:7" x14ac:dyDescent="0.2">
      <c r="A67" s="65" t="s">
        <v>16</v>
      </c>
      <c r="B67" s="83">
        <v>39355</v>
      </c>
      <c r="C67" s="82"/>
      <c r="D67" s="84">
        <v>38990</v>
      </c>
      <c r="E67" s="35"/>
      <c r="F67" s="84" t="s">
        <v>108</v>
      </c>
    </row>
    <row r="68" spans="1:7" x14ac:dyDescent="0.2">
      <c r="A68" s="78"/>
      <c r="B68" s="79" t="s">
        <v>2</v>
      </c>
      <c r="C68" s="80" t="s">
        <v>59</v>
      </c>
      <c r="D68" s="81" t="s">
        <v>2</v>
      </c>
      <c r="E68" s="75"/>
      <c r="F68" s="80" t="s">
        <v>2</v>
      </c>
    </row>
    <row r="69" spans="1:7" x14ac:dyDescent="0.2">
      <c r="A69" s="21" t="s">
        <v>62</v>
      </c>
      <c r="B69" s="19">
        <v>109608.2</v>
      </c>
      <c r="C69" s="36">
        <f t="shared" ref="C69:C75" si="2">((B69-D69)/D69)*100</f>
        <v>22.120549367661187</v>
      </c>
      <c r="D69" s="19">
        <v>89754.1</v>
      </c>
      <c r="F69" s="19">
        <v>96436.2</v>
      </c>
    </row>
    <row r="70" spans="1:7" x14ac:dyDescent="0.2">
      <c r="A70" s="21" t="s">
        <v>19</v>
      </c>
      <c r="B70" s="19">
        <v>103486.8</v>
      </c>
      <c r="C70" s="137">
        <f t="shared" si="2"/>
        <v>20.88350833501736</v>
      </c>
      <c r="D70" s="19">
        <v>85608.7</v>
      </c>
      <c r="F70" s="19">
        <v>91115.1</v>
      </c>
    </row>
    <row r="71" spans="1:7" x14ac:dyDescent="0.2">
      <c r="A71" s="198" t="s">
        <v>91</v>
      </c>
      <c r="B71" s="199">
        <v>103363.8</v>
      </c>
      <c r="C71" s="200">
        <f t="shared" si="2"/>
        <v>21.090618985083307</v>
      </c>
      <c r="D71" s="199">
        <v>85360.7</v>
      </c>
      <c r="E71" s="201"/>
      <c r="F71" s="199"/>
    </row>
    <row r="72" spans="1:7" x14ac:dyDescent="0.2">
      <c r="A72" s="21" t="s">
        <v>79</v>
      </c>
      <c r="B72" s="19">
        <v>87763.6</v>
      </c>
      <c r="C72" s="137">
        <f t="shared" si="2"/>
        <v>20.515327448794071</v>
      </c>
      <c r="D72" s="19">
        <v>72823.600000000006</v>
      </c>
      <c r="F72" s="19">
        <v>76331.199999999997</v>
      </c>
    </row>
    <row r="73" spans="1:7" x14ac:dyDescent="0.2">
      <c r="A73" s="21" t="s">
        <v>25</v>
      </c>
      <c r="B73" s="19">
        <v>2092.1999999999998</v>
      </c>
      <c r="C73" s="137">
        <f t="shared" si="2"/>
        <v>7.2758037225042234</v>
      </c>
      <c r="D73" s="19">
        <v>1950.3</v>
      </c>
      <c r="F73" s="19">
        <v>2374.9</v>
      </c>
    </row>
    <row r="74" spans="1:7" x14ac:dyDescent="0.2">
      <c r="A74" s="21" t="s">
        <v>82</v>
      </c>
      <c r="B74" s="19">
        <v>1043.9000000000001</v>
      </c>
      <c r="C74" s="137">
        <f t="shared" si="2"/>
        <v>2.2729499363182173</v>
      </c>
      <c r="D74" s="19">
        <v>1020.7</v>
      </c>
      <c r="F74" s="19">
        <v>988</v>
      </c>
    </row>
    <row r="75" spans="1:7" x14ac:dyDescent="0.2">
      <c r="A75" s="202" t="s">
        <v>81</v>
      </c>
      <c r="B75" s="203">
        <v>129.80000000000001</v>
      </c>
      <c r="C75" s="200">
        <f t="shared" si="2"/>
        <v>-10.235131396957112</v>
      </c>
      <c r="D75" s="203">
        <v>144.6</v>
      </c>
      <c r="E75" s="71"/>
      <c r="F75" s="203">
        <v>184</v>
      </c>
    </row>
    <row r="76" spans="1:7" x14ac:dyDescent="0.2">
      <c r="A76" s="168" t="s">
        <v>109</v>
      </c>
      <c r="B76" s="174">
        <v>8.6999999999999994E-2</v>
      </c>
      <c r="C76" s="204"/>
      <c r="D76" s="175">
        <v>8.7999999999999995E-2</v>
      </c>
      <c r="E76" s="169"/>
      <c r="F76" s="174">
        <v>0.09</v>
      </c>
    </row>
    <row r="77" spans="1:7" x14ac:dyDescent="0.2">
      <c r="A77" s="205" t="s">
        <v>110</v>
      </c>
      <c r="B77" s="206"/>
      <c r="C77" s="207"/>
      <c r="D77" s="184"/>
      <c r="E77" s="169"/>
      <c r="F77" s="206"/>
    </row>
    <row r="78" spans="1:7" x14ac:dyDescent="0.2">
      <c r="A78" s="71" t="s">
        <v>122</v>
      </c>
    </row>
    <row r="79" spans="1:7" x14ac:dyDescent="0.2">
      <c r="A79" s="71"/>
    </row>
    <row r="81" spans="1:7" ht="15.75" x14ac:dyDescent="0.25">
      <c r="A81" s="15" t="s">
        <v>22</v>
      </c>
      <c r="D81" s="10"/>
      <c r="E81" s="10"/>
    </row>
    <row r="82" spans="1:7" x14ac:dyDescent="0.2">
      <c r="A82" s="31" t="s">
        <v>83</v>
      </c>
      <c r="B82" s="10"/>
      <c r="C82" s="10"/>
      <c r="D82" s="10"/>
      <c r="E82" s="10"/>
    </row>
    <row r="83" spans="1:7" x14ac:dyDescent="0.2">
      <c r="A83" s="17" t="s">
        <v>1</v>
      </c>
      <c r="B83" s="235" t="s">
        <v>115</v>
      </c>
      <c r="C83" s="236"/>
      <c r="D83" s="235" t="s">
        <v>116</v>
      </c>
      <c r="E83" s="236"/>
      <c r="F83" s="239" t="s">
        <v>104</v>
      </c>
      <c r="G83" s="240"/>
    </row>
    <row r="84" spans="1:7" x14ac:dyDescent="0.2">
      <c r="A84" s="64"/>
      <c r="B84" s="73" t="s">
        <v>2</v>
      </c>
      <c r="C84" s="73" t="s">
        <v>3</v>
      </c>
      <c r="D84" s="73" t="s">
        <v>2</v>
      </c>
      <c r="E84" s="74" t="s">
        <v>4</v>
      </c>
      <c r="F84" s="73" t="s">
        <v>2</v>
      </c>
      <c r="G84" s="73" t="s">
        <v>3</v>
      </c>
    </row>
    <row r="85" spans="1:7" x14ac:dyDescent="0.2">
      <c r="A85" s="18" t="s">
        <v>5</v>
      </c>
      <c r="B85" s="19">
        <v>17464.099999999999</v>
      </c>
      <c r="C85" s="20">
        <v>4.6500000000000004</v>
      </c>
      <c r="D85" s="19">
        <v>10216.200000000001</v>
      </c>
      <c r="E85" s="20">
        <v>3.4</v>
      </c>
      <c r="F85" s="19">
        <v>14066.9</v>
      </c>
      <c r="G85" s="20">
        <v>3.49</v>
      </c>
    </row>
    <row r="86" spans="1:7" x14ac:dyDescent="0.2">
      <c r="A86" s="21" t="s">
        <v>6</v>
      </c>
      <c r="B86" s="19">
        <v>16189.6</v>
      </c>
      <c r="C86" s="37">
        <v>4.3099999999999996</v>
      </c>
      <c r="D86" s="19">
        <v>9140.7999999999993</v>
      </c>
      <c r="E86" s="20">
        <v>3.04</v>
      </c>
      <c r="F86" s="19">
        <v>12520</v>
      </c>
      <c r="G86" s="20">
        <v>3.11</v>
      </c>
    </row>
    <row r="87" spans="1:7" x14ac:dyDescent="0.2">
      <c r="A87" s="22" t="s">
        <v>7</v>
      </c>
      <c r="B87" s="23">
        <f t="shared" ref="B87:G87" si="3">B85-B86</f>
        <v>1274.4999999999982</v>
      </c>
      <c r="C87" s="24">
        <f t="shared" si="3"/>
        <v>0.34000000000000075</v>
      </c>
      <c r="D87" s="23">
        <f t="shared" si="3"/>
        <v>1075.4000000000015</v>
      </c>
      <c r="E87" s="24">
        <f t="shared" si="3"/>
        <v>0.35999999999999988</v>
      </c>
      <c r="F87" s="23">
        <f t="shared" si="3"/>
        <v>1546.8999999999996</v>
      </c>
      <c r="G87" s="24">
        <f t="shared" si="3"/>
        <v>0.38000000000000034</v>
      </c>
    </row>
    <row r="88" spans="1:7" x14ac:dyDescent="0.2">
      <c r="A88" s="21" t="s">
        <v>78</v>
      </c>
      <c r="B88" s="19">
        <v>1</v>
      </c>
      <c r="C88" s="20">
        <v>0</v>
      </c>
      <c r="D88" s="19">
        <v>0.4</v>
      </c>
      <c r="E88" s="20">
        <v>0</v>
      </c>
      <c r="F88" s="19">
        <v>62.6</v>
      </c>
      <c r="G88" s="20">
        <v>0.02</v>
      </c>
    </row>
    <row r="89" spans="1:7" x14ac:dyDescent="0.2">
      <c r="A89" s="21" t="s">
        <v>8</v>
      </c>
      <c r="B89" s="19">
        <v>6.2</v>
      </c>
      <c r="C89" s="20">
        <v>0</v>
      </c>
      <c r="D89" s="19">
        <v>5.3</v>
      </c>
      <c r="E89" s="20">
        <v>0</v>
      </c>
      <c r="F89" s="19">
        <v>7.7</v>
      </c>
      <c r="G89" s="20">
        <v>0</v>
      </c>
    </row>
    <row r="90" spans="1:7" x14ac:dyDescent="0.2">
      <c r="A90" s="21" t="s">
        <v>9</v>
      </c>
      <c r="B90" s="19">
        <v>52.2</v>
      </c>
      <c r="C90" s="20">
        <v>0.01</v>
      </c>
      <c r="D90" s="19">
        <v>32.799999999999997</v>
      </c>
      <c r="E90" s="20">
        <v>0.01</v>
      </c>
      <c r="F90" s="19">
        <v>45.1</v>
      </c>
      <c r="G90" s="20">
        <v>0.01</v>
      </c>
    </row>
    <row r="91" spans="1:7" x14ac:dyDescent="0.2">
      <c r="A91" s="21" t="s">
        <v>105</v>
      </c>
      <c r="B91" s="19">
        <v>-235.6</v>
      </c>
      <c r="C91" s="20">
        <v>-0.06</v>
      </c>
      <c r="D91" s="19">
        <v>112.9</v>
      </c>
      <c r="E91" s="20">
        <v>0.04</v>
      </c>
      <c r="F91" s="19">
        <v>33.5</v>
      </c>
      <c r="G91" s="20">
        <v>0.01</v>
      </c>
    </row>
    <row r="92" spans="1:7" x14ac:dyDescent="0.2">
      <c r="A92" s="21" t="s">
        <v>106</v>
      </c>
      <c r="B92" s="19">
        <v>-19.7</v>
      </c>
      <c r="C92" s="20">
        <v>-0.01</v>
      </c>
      <c r="D92" s="19">
        <v>-14.6</v>
      </c>
      <c r="E92" s="20">
        <v>-0.01</v>
      </c>
      <c r="F92" s="19"/>
      <c r="G92" s="20"/>
    </row>
    <row r="93" spans="1:7" x14ac:dyDescent="0.2">
      <c r="A93" s="27" t="s">
        <v>11</v>
      </c>
      <c r="B93" s="19">
        <v>20.8</v>
      </c>
      <c r="C93" s="20">
        <v>0.01</v>
      </c>
      <c r="D93" s="19">
        <v>22.3</v>
      </c>
      <c r="E93" s="20">
        <v>0.01</v>
      </c>
      <c r="F93" s="19">
        <v>27.5</v>
      </c>
      <c r="G93" s="20">
        <v>0.01</v>
      </c>
    </row>
    <row r="94" spans="1:7" x14ac:dyDescent="0.2">
      <c r="A94" s="21" t="s">
        <v>107</v>
      </c>
      <c r="B94" s="19">
        <v>301.3</v>
      </c>
      <c r="C94" s="20">
        <v>0.08</v>
      </c>
      <c r="D94" s="19">
        <v>269.89999999999998</v>
      </c>
      <c r="E94" s="20">
        <v>0.09</v>
      </c>
      <c r="F94" s="19">
        <v>422.3</v>
      </c>
      <c r="G94" s="20">
        <v>0.11</v>
      </c>
    </row>
    <row r="95" spans="1:7" x14ac:dyDescent="0.2">
      <c r="A95" s="195" t="s">
        <v>23</v>
      </c>
      <c r="B95" s="196">
        <v>186.9</v>
      </c>
      <c r="C95" s="197">
        <v>0.05</v>
      </c>
      <c r="D95" s="196">
        <v>156.5</v>
      </c>
      <c r="E95" s="197">
        <v>0.05</v>
      </c>
      <c r="F95" s="196">
        <v>235.5</v>
      </c>
      <c r="G95" s="197">
        <v>0.06</v>
      </c>
    </row>
    <row r="96" spans="1:7" x14ac:dyDescent="0.2">
      <c r="A96" s="27" t="s">
        <v>60</v>
      </c>
      <c r="B96" s="28">
        <v>26.8</v>
      </c>
      <c r="C96" s="55">
        <v>0.01</v>
      </c>
      <c r="D96" s="28">
        <v>21.1</v>
      </c>
      <c r="E96" s="55">
        <v>0.01</v>
      </c>
      <c r="F96" s="28">
        <v>28.5</v>
      </c>
      <c r="G96" s="55">
        <v>0.01</v>
      </c>
    </row>
    <row r="97" spans="1:7" x14ac:dyDescent="0.2">
      <c r="A97" s="27" t="s">
        <v>12</v>
      </c>
      <c r="B97" s="19">
        <v>113.8</v>
      </c>
      <c r="C97" s="20">
        <v>0.03</v>
      </c>
      <c r="D97" s="19">
        <v>65.099999999999994</v>
      </c>
      <c r="E97" s="20">
        <v>0.02</v>
      </c>
      <c r="F97" s="19">
        <v>53.4</v>
      </c>
      <c r="G97" s="20">
        <v>0.01</v>
      </c>
    </row>
    <row r="98" spans="1:7" x14ac:dyDescent="0.2">
      <c r="A98" s="22" t="s">
        <v>13</v>
      </c>
      <c r="B98" s="23">
        <f>(B87+B88+B89-B90+B91+B92+B93-B94-B96-B97)</f>
        <v>553.09999999999809</v>
      </c>
      <c r="C98" s="24">
        <f>(C87+C88+C89-C90+C91+C92+C93-C94-C96-C97)</f>
        <v>0.15000000000000072</v>
      </c>
      <c r="D98" s="23">
        <f>(D87+D88+D89-D90+D91+D92+D93-D94-D96-D97)</f>
        <v>812.80000000000166</v>
      </c>
      <c r="E98" s="24">
        <f>(E87+E88+E89-E90+E91+E92+E93-E94-E96-E97)</f>
        <v>0.2699999999999998</v>
      </c>
      <c r="F98" s="23">
        <f>(F87+F88+F89-F90+F91+F93-F94-F96-F97)</f>
        <v>1128.8999999999996</v>
      </c>
      <c r="G98" s="24">
        <f>(G87+G88+G89-G90+G91+G93-G94-G96-G97)</f>
        <v>0.28000000000000036</v>
      </c>
    </row>
    <row r="99" spans="1:7" x14ac:dyDescent="0.2">
      <c r="A99" s="21" t="s">
        <v>14</v>
      </c>
      <c r="B99" s="19">
        <v>-8</v>
      </c>
      <c r="C99" s="20">
        <v>0</v>
      </c>
      <c r="D99" s="19">
        <v>-1</v>
      </c>
      <c r="E99" s="20">
        <v>0</v>
      </c>
      <c r="F99" s="19">
        <v>23.3</v>
      </c>
      <c r="G99" s="37">
        <v>0.01</v>
      </c>
    </row>
    <row r="100" spans="1:7" x14ac:dyDescent="0.2">
      <c r="A100" s="22" t="s">
        <v>15</v>
      </c>
      <c r="B100" s="23">
        <f t="shared" ref="B100:G100" si="4">(B98-B99)</f>
        <v>561.09999999999809</v>
      </c>
      <c r="C100" s="24">
        <f t="shared" si="4"/>
        <v>0.15000000000000072</v>
      </c>
      <c r="D100" s="23">
        <f t="shared" si="4"/>
        <v>813.80000000000166</v>
      </c>
      <c r="E100" s="24">
        <f t="shared" si="4"/>
        <v>0.2699999999999998</v>
      </c>
      <c r="F100" s="23">
        <f t="shared" si="4"/>
        <v>1105.5999999999997</v>
      </c>
      <c r="G100" s="24">
        <f t="shared" si="4"/>
        <v>0.27000000000000035</v>
      </c>
    </row>
    <row r="101" spans="1:7" x14ac:dyDescent="0.2">
      <c r="A101" s="6"/>
      <c r="B101" s="35"/>
      <c r="C101" s="35"/>
      <c r="D101" s="35"/>
      <c r="E101" s="35"/>
      <c r="G101" s="176"/>
    </row>
    <row r="102" spans="1:7" x14ac:dyDescent="0.2">
      <c r="A102" s="65" t="s">
        <v>16</v>
      </c>
      <c r="B102" s="83">
        <v>39355</v>
      </c>
      <c r="C102" s="82"/>
      <c r="D102" s="84">
        <v>38990</v>
      </c>
      <c r="E102" s="35"/>
      <c r="F102" s="84" t="s">
        <v>108</v>
      </c>
    </row>
    <row r="103" spans="1:7" x14ac:dyDescent="0.2">
      <c r="A103" s="78"/>
      <c r="B103" s="79" t="s">
        <v>2</v>
      </c>
      <c r="C103" s="80" t="s">
        <v>59</v>
      </c>
      <c r="D103" s="81" t="s">
        <v>2</v>
      </c>
      <c r="E103" s="75"/>
      <c r="F103" s="80" t="s">
        <v>2</v>
      </c>
    </row>
    <row r="104" spans="1:7" x14ac:dyDescent="0.2">
      <c r="A104" s="21" t="s">
        <v>62</v>
      </c>
      <c r="B104" s="19">
        <v>542805</v>
      </c>
      <c r="C104" s="36">
        <f t="shared" ref="C104:C111" si="5">((B104-D104)/D104)*100</f>
        <v>24.029457867389329</v>
      </c>
      <c r="D104" s="19">
        <v>437642</v>
      </c>
      <c r="F104" s="19">
        <v>444572</v>
      </c>
    </row>
    <row r="105" spans="1:7" x14ac:dyDescent="0.2">
      <c r="A105" s="21" t="s">
        <v>19</v>
      </c>
      <c r="B105" s="19">
        <v>314826</v>
      </c>
      <c r="C105" s="36">
        <f t="shared" si="5"/>
        <v>29.813377755420127</v>
      </c>
      <c r="D105" s="19">
        <v>242522</v>
      </c>
      <c r="F105" s="19">
        <v>260690</v>
      </c>
    </row>
    <row r="106" spans="1:7" x14ac:dyDescent="0.2">
      <c r="A106" s="198" t="s">
        <v>91</v>
      </c>
      <c r="B106" s="199">
        <v>221729</v>
      </c>
      <c r="C106" s="208">
        <f t="shared" si="5"/>
        <v>36.541043167682744</v>
      </c>
      <c r="D106" s="199">
        <v>162390</v>
      </c>
      <c r="E106" s="201"/>
      <c r="F106" s="199"/>
    </row>
    <row r="107" spans="1:7" x14ac:dyDescent="0.2">
      <c r="A107" s="198" t="s">
        <v>92</v>
      </c>
      <c r="B107" s="199">
        <v>93097</v>
      </c>
      <c r="C107" s="208">
        <f t="shared" si="5"/>
        <v>16.179553736335048</v>
      </c>
      <c r="D107" s="199">
        <v>80132</v>
      </c>
      <c r="E107" s="201"/>
      <c r="F107" s="199"/>
    </row>
    <row r="108" spans="1:7" x14ac:dyDescent="0.2">
      <c r="A108" s="21" t="s">
        <v>79</v>
      </c>
      <c r="B108" s="19">
        <v>138939</v>
      </c>
      <c r="C108" s="137">
        <f t="shared" si="5"/>
        <v>34.371705722492479</v>
      </c>
      <c r="D108" s="19">
        <v>103399</v>
      </c>
      <c r="F108" s="19">
        <v>83255</v>
      </c>
    </row>
    <row r="109" spans="1:7" x14ac:dyDescent="0.2">
      <c r="A109" s="21" t="s">
        <v>73</v>
      </c>
      <c r="B109" s="19">
        <v>364818</v>
      </c>
      <c r="C109" s="36">
        <f t="shared" si="5"/>
        <v>18.89867712193357</v>
      </c>
      <c r="D109" s="19">
        <v>306831</v>
      </c>
      <c r="F109" s="19">
        <v>334554</v>
      </c>
    </row>
    <row r="110" spans="1:7" x14ac:dyDescent="0.2">
      <c r="A110" s="21" t="s">
        <v>82</v>
      </c>
      <c r="B110" s="19">
        <v>61.3</v>
      </c>
      <c r="C110" s="36">
        <f t="shared" si="5"/>
        <v>43.22429906542056</v>
      </c>
      <c r="D110" s="19">
        <v>42.8</v>
      </c>
      <c r="F110" s="19">
        <v>74</v>
      </c>
    </row>
    <row r="111" spans="1:7" x14ac:dyDescent="0.2">
      <c r="A111" s="202" t="s">
        <v>81</v>
      </c>
      <c r="B111" s="203">
        <v>50.9</v>
      </c>
      <c r="C111" s="200">
        <f t="shared" si="5"/>
        <v>132.42009132420091</v>
      </c>
      <c r="D111" s="203">
        <v>21.9</v>
      </c>
      <c r="E111" s="71"/>
      <c r="F111" s="203">
        <v>55</v>
      </c>
    </row>
    <row r="112" spans="1:7" x14ac:dyDescent="0.2">
      <c r="A112" s="168" t="s">
        <v>109</v>
      </c>
      <c r="B112" s="170">
        <v>6.6000000000000003E-2</v>
      </c>
      <c r="C112" s="204"/>
      <c r="D112" s="175">
        <v>7.9000000000000001E-2</v>
      </c>
      <c r="E112" s="169"/>
      <c r="F112" s="170">
        <v>7.8E-2</v>
      </c>
    </row>
    <row r="113" spans="1:7" x14ac:dyDescent="0.2">
      <c r="A113" s="205" t="s">
        <v>110</v>
      </c>
      <c r="B113" s="182"/>
      <c r="C113" s="207"/>
      <c r="D113" s="184"/>
      <c r="E113" s="169"/>
      <c r="F113" s="182"/>
    </row>
    <row r="114" spans="1:7" x14ac:dyDescent="0.2">
      <c r="A114" s="71" t="s">
        <v>117</v>
      </c>
    </row>
    <row r="115" spans="1:7" x14ac:dyDescent="0.2">
      <c r="A115" s="71"/>
    </row>
    <row r="116" spans="1:7" x14ac:dyDescent="0.2">
      <c r="A116" s="71"/>
    </row>
    <row r="117" spans="1:7" x14ac:dyDescent="0.2">
      <c r="A117" s="71"/>
    </row>
    <row r="118" spans="1:7" x14ac:dyDescent="0.2">
      <c r="A118" s="71"/>
    </row>
    <row r="119" spans="1:7" x14ac:dyDescent="0.2">
      <c r="A119" s="71"/>
    </row>
    <row r="120" spans="1:7" x14ac:dyDescent="0.2">
      <c r="A120" s="181"/>
      <c r="B120" s="182"/>
      <c r="C120" s="183"/>
      <c r="D120" s="184"/>
      <c r="E120" s="169"/>
      <c r="F120" s="185"/>
    </row>
    <row r="121" spans="1:7" ht="15.75" x14ac:dyDescent="0.25">
      <c r="A121" s="15" t="s">
        <v>40</v>
      </c>
      <c r="B121" s="129"/>
      <c r="C121" s="10"/>
      <c r="D121" s="10"/>
      <c r="E121" s="10"/>
    </row>
    <row r="122" spans="1:7" x14ac:dyDescent="0.2">
      <c r="A122" s="16" t="s">
        <v>101</v>
      </c>
      <c r="B122" s="10"/>
      <c r="C122" s="10"/>
      <c r="D122" s="10"/>
      <c r="E122" s="10"/>
    </row>
    <row r="123" spans="1:7" x14ac:dyDescent="0.2">
      <c r="A123" s="16"/>
      <c r="B123" s="10"/>
      <c r="C123" s="10"/>
      <c r="D123" s="10"/>
      <c r="E123" s="10"/>
    </row>
    <row r="124" spans="1:7" x14ac:dyDescent="0.2">
      <c r="A124" s="17" t="s">
        <v>1</v>
      </c>
      <c r="B124" s="243" t="s">
        <v>113</v>
      </c>
      <c r="C124" s="244"/>
      <c r="D124" s="243" t="s">
        <v>114</v>
      </c>
      <c r="E124" s="244"/>
      <c r="F124" s="241">
        <v>2006</v>
      </c>
      <c r="G124" s="242"/>
    </row>
    <row r="125" spans="1:7" x14ac:dyDescent="0.2">
      <c r="A125" s="64" t="s">
        <v>97</v>
      </c>
      <c r="B125" s="73" t="s">
        <v>2</v>
      </c>
      <c r="C125" s="73" t="s">
        <v>3</v>
      </c>
      <c r="D125" s="73" t="s">
        <v>2</v>
      </c>
      <c r="E125" s="100" t="s">
        <v>4</v>
      </c>
      <c r="F125" s="73" t="s">
        <v>2</v>
      </c>
      <c r="G125" s="100" t="s">
        <v>4</v>
      </c>
    </row>
    <row r="126" spans="1:7" x14ac:dyDescent="0.2">
      <c r="A126" s="38" t="s">
        <v>41</v>
      </c>
      <c r="B126" s="152">
        <v>60987.204891519999</v>
      </c>
      <c r="C126" s="153">
        <v>11.738958200371082</v>
      </c>
      <c r="D126" s="152">
        <v>49398.890851359996</v>
      </c>
      <c r="E126" s="154">
        <v>10.550347360939226</v>
      </c>
      <c r="F126" s="152">
        <v>71194.181502120002</v>
      </c>
      <c r="G126" s="189">
        <v>11.443701014878359</v>
      </c>
    </row>
    <row r="127" spans="1:7" x14ac:dyDescent="0.2">
      <c r="A127" s="25" t="s">
        <v>42</v>
      </c>
      <c r="B127" s="190">
        <v>7956.660262899999</v>
      </c>
      <c r="C127" s="153">
        <v>1.5315163632580893</v>
      </c>
      <c r="D127" s="190">
        <v>9310.7702019600001</v>
      </c>
      <c r="E127" s="191">
        <v>1.9885438343977688</v>
      </c>
      <c r="F127" s="190">
        <v>10011.3128225</v>
      </c>
      <c r="G127" s="189">
        <v>1.6092111502636834</v>
      </c>
    </row>
    <row r="128" spans="1:7" x14ac:dyDescent="0.2">
      <c r="A128" s="130" t="s">
        <v>111</v>
      </c>
      <c r="B128" s="155">
        <v>42005.582970110008</v>
      </c>
      <c r="C128" s="153">
        <v>8.0853317272932497</v>
      </c>
      <c r="D128" s="155">
        <v>26906.64809898</v>
      </c>
      <c r="E128" s="118">
        <v>5.7465760641664039</v>
      </c>
      <c r="F128" s="155">
        <v>47230</v>
      </c>
      <c r="G128" s="189">
        <v>7.6</v>
      </c>
    </row>
    <row r="129" spans="1:7" x14ac:dyDescent="0.2">
      <c r="A129" s="25" t="s">
        <v>43</v>
      </c>
      <c r="B129" s="190">
        <v>13698.451888680007</v>
      </c>
      <c r="C129" s="153">
        <v>2.6367096904512866</v>
      </c>
      <c r="D129" s="190">
        <v>5811.7358981000034</v>
      </c>
      <c r="E129" s="191">
        <v>1.2412390529069348</v>
      </c>
      <c r="F129" s="190">
        <v>11593</v>
      </c>
      <c r="G129" s="189">
        <v>1.9</v>
      </c>
    </row>
    <row r="130" spans="1:7" x14ac:dyDescent="0.2">
      <c r="A130" s="27" t="s">
        <v>44</v>
      </c>
      <c r="B130" s="152">
        <v>53258.791776529994</v>
      </c>
      <c r="C130" s="153">
        <v>10.251375375851737</v>
      </c>
      <c r="D130" s="152">
        <v>35277.916174539998</v>
      </c>
      <c r="E130" s="154">
        <v>7.5344661266062909</v>
      </c>
      <c r="F130" s="152">
        <v>44436.757252559997</v>
      </c>
      <c r="G130" s="189">
        <v>7.1427320792202877</v>
      </c>
    </row>
    <row r="131" spans="1:7" x14ac:dyDescent="0.2">
      <c r="A131" s="25" t="s">
        <v>45</v>
      </c>
      <c r="B131" s="190">
        <v>8062.567656090001</v>
      </c>
      <c r="C131" s="153">
        <v>1.5519016631579472</v>
      </c>
      <c r="D131" s="190">
        <v>9071.0358349100006</v>
      </c>
      <c r="E131" s="191">
        <v>1.9373426676682781</v>
      </c>
      <c r="F131" s="190">
        <v>10838.956047619999</v>
      </c>
      <c r="G131" s="189">
        <v>1.7422459210192247</v>
      </c>
    </row>
    <row r="132" spans="1:7" x14ac:dyDescent="0.2">
      <c r="A132" s="27" t="s">
        <v>46</v>
      </c>
      <c r="B132" s="119">
        <v>23471.103180509999</v>
      </c>
      <c r="C132" s="153">
        <v>4.5177722055419913</v>
      </c>
      <c r="D132" s="119">
        <v>26304.490135019998</v>
      </c>
      <c r="E132" s="118">
        <v>5.6179704299822291</v>
      </c>
      <c r="F132" s="119">
        <v>43025.107561849996</v>
      </c>
      <c r="G132" s="189">
        <v>6.9158245334435344</v>
      </c>
    </row>
    <row r="133" spans="1:7" x14ac:dyDescent="0.2">
      <c r="A133" s="27" t="s">
        <v>98</v>
      </c>
      <c r="B133" s="119">
        <v>5549.513391980001</v>
      </c>
      <c r="C133" s="153">
        <v>1.0681831682027285</v>
      </c>
      <c r="D133" s="119">
        <v>4781.6158889600001</v>
      </c>
      <c r="E133" s="118">
        <v>1.0212316047117349</v>
      </c>
      <c r="F133" s="119">
        <v>6821.5351394300014</v>
      </c>
      <c r="G133" s="189">
        <v>1.0964886027350276</v>
      </c>
    </row>
    <row r="134" spans="1:7" x14ac:dyDescent="0.2">
      <c r="A134" s="27" t="s">
        <v>99</v>
      </c>
      <c r="B134" s="156">
        <v>0</v>
      </c>
      <c r="C134" s="143">
        <v>0</v>
      </c>
      <c r="D134" s="156">
        <v>0</v>
      </c>
      <c r="E134" s="157">
        <v>0</v>
      </c>
      <c r="F134" s="156">
        <v>0</v>
      </c>
      <c r="G134" s="143">
        <v>0</v>
      </c>
    </row>
    <row r="135" spans="1:7" x14ac:dyDescent="0.2">
      <c r="A135" s="27" t="s">
        <v>74</v>
      </c>
      <c r="B135" s="156">
        <v>-342.87845504999979</v>
      </c>
      <c r="C135" s="144">
        <v>-6.599803776544981E-2</v>
      </c>
      <c r="D135" s="156">
        <v>-243.26534812000011</v>
      </c>
      <c r="E135" s="157">
        <v>-5.1955294528139122E-2</v>
      </c>
      <c r="F135" s="156">
        <v>-360.16156968999985</v>
      </c>
      <c r="G135" s="144">
        <v>-5.7892109068757296E-2</v>
      </c>
    </row>
    <row r="136" spans="1:7" x14ac:dyDescent="0.2">
      <c r="A136" s="177" t="s">
        <v>112</v>
      </c>
      <c r="B136" s="158">
        <v>24918.433775460009</v>
      </c>
      <c r="C136" s="159">
        <v>4.7963577446965946</v>
      </c>
      <c r="D136" s="158">
        <v>11319.916024029997</v>
      </c>
      <c r="E136" s="41">
        <v>2.4176463092974596</v>
      </c>
      <c r="F136" s="158">
        <v>18696.075724999999</v>
      </c>
      <c r="G136" s="159">
        <v>3.0051936300729034</v>
      </c>
    </row>
    <row r="137" spans="1:7" x14ac:dyDescent="0.2">
      <c r="A137" s="178" t="s">
        <v>75</v>
      </c>
      <c r="B137" s="171">
        <v>-2674.0471299999999</v>
      </c>
      <c r="C137" s="160">
        <v>-0.51470677399837628</v>
      </c>
      <c r="D137" s="161">
        <v>640.06686500000001</v>
      </c>
      <c r="E137" s="148">
        <v>0.13670201179813493</v>
      </c>
      <c r="F137" s="161">
        <v>6645.500446</v>
      </c>
      <c r="G137" s="160">
        <v>1.0681929139953694</v>
      </c>
    </row>
    <row r="138" spans="1:7" x14ac:dyDescent="0.2">
      <c r="A138" s="131" t="s">
        <v>100</v>
      </c>
      <c r="B138" s="172">
        <v>22242.969625460009</v>
      </c>
      <c r="C138" s="162">
        <v>4.2813782194124581</v>
      </c>
      <c r="D138" s="134">
        <v>11958.552442029999</v>
      </c>
      <c r="E138" s="163">
        <v>2.5540428139785054</v>
      </c>
      <c r="F138" s="134">
        <v>25339.694753</v>
      </c>
      <c r="G138" s="162">
        <v>4.0730841263057291</v>
      </c>
    </row>
    <row r="139" spans="1:7" x14ac:dyDescent="0.2">
      <c r="A139" s="179" t="s">
        <v>47</v>
      </c>
      <c r="B139" s="164">
        <v>20305.87034569</v>
      </c>
      <c r="C139" s="153">
        <v>3.9085208714550199</v>
      </c>
      <c r="D139" s="164">
        <v>8215.60722747</v>
      </c>
      <c r="E139" s="157">
        <v>1.7546448622027115</v>
      </c>
      <c r="F139" s="164">
        <v>10894.814853119999</v>
      </c>
      <c r="G139" s="189">
        <v>1.7512246248360694</v>
      </c>
    </row>
    <row r="140" spans="1:7" x14ac:dyDescent="0.2">
      <c r="A140" s="180" t="s">
        <v>48</v>
      </c>
      <c r="B140" s="173">
        <v>0</v>
      </c>
      <c r="C140" s="165">
        <v>0</v>
      </c>
      <c r="D140" s="19">
        <v>0</v>
      </c>
      <c r="E140" s="40">
        <v>0</v>
      </c>
      <c r="F140" s="19">
        <v>3974.5720000000001</v>
      </c>
      <c r="G140" s="165">
        <v>0.63886981590978342</v>
      </c>
    </row>
    <row r="141" spans="1:7" x14ac:dyDescent="0.2">
      <c r="A141" s="192" t="s">
        <v>76</v>
      </c>
      <c r="B141" s="166">
        <v>741.41129899999999</v>
      </c>
      <c r="C141" s="167">
        <v>0.14270856097971452</v>
      </c>
      <c r="D141" s="166">
        <v>74.254999999999995</v>
      </c>
      <c r="E141" s="47">
        <v>1.5858980430225066E-2</v>
      </c>
      <c r="F141" s="166">
        <v>687.30125199999998</v>
      </c>
      <c r="G141" s="167">
        <v>-0.11047630394915572</v>
      </c>
    </row>
    <row r="142" spans="1:7" x14ac:dyDescent="0.2">
      <c r="A142" s="31" t="s">
        <v>71</v>
      </c>
      <c r="B142" s="132"/>
      <c r="C142" s="35"/>
      <c r="D142" s="35"/>
      <c r="E142" s="35"/>
    </row>
    <row r="143" spans="1:7" x14ac:dyDescent="0.2">
      <c r="B143" s="35"/>
      <c r="C143" s="35"/>
      <c r="D143" s="35"/>
      <c r="E143" s="35"/>
      <c r="F143" s="35"/>
      <c r="G143" s="35"/>
    </row>
    <row r="145" spans="1:7" x14ac:dyDescent="0.2">
      <c r="A145" s="193" t="s">
        <v>16</v>
      </c>
      <c r="B145" s="237">
        <v>39355</v>
      </c>
      <c r="C145" s="238"/>
      <c r="D145" s="237">
        <v>38990</v>
      </c>
      <c r="E145" s="238"/>
      <c r="F145" s="241">
        <v>2006</v>
      </c>
      <c r="G145" s="242"/>
    </row>
    <row r="146" spans="1:7" x14ac:dyDescent="0.2">
      <c r="A146" s="120"/>
      <c r="B146" s="121" t="s">
        <v>2</v>
      </c>
      <c r="C146" s="122" t="s">
        <v>34</v>
      </c>
      <c r="D146" s="100" t="s">
        <v>2</v>
      </c>
      <c r="E146" s="121" t="s">
        <v>34</v>
      </c>
      <c r="F146" s="100" t="s">
        <v>2</v>
      </c>
      <c r="G146" s="121" t="s">
        <v>34</v>
      </c>
    </row>
    <row r="147" spans="1:7" x14ac:dyDescent="0.2">
      <c r="A147" s="38" t="s">
        <v>35</v>
      </c>
      <c r="B147" s="42">
        <v>81265.48259688</v>
      </c>
      <c r="C147" s="43">
        <v>11.302240165216983</v>
      </c>
      <c r="D147" s="42">
        <v>64235.770697970001</v>
      </c>
      <c r="E147" s="44">
        <v>9.9944729967797041</v>
      </c>
      <c r="F147" s="42">
        <v>68733.785265059996</v>
      </c>
      <c r="G147" s="43">
        <v>10.207701869396631</v>
      </c>
    </row>
    <row r="148" spans="1:7" x14ac:dyDescent="0.2">
      <c r="A148" s="27" t="s">
        <v>49</v>
      </c>
      <c r="B148" s="28">
        <v>223475.93601733001</v>
      </c>
      <c r="C148" s="40">
        <v>31.080584515122279</v>
      </c>
      <c r="D148" s="28">
        <v>224705.27162791</v>
      </c>
      <c r="E148" s="44">
        <v>34.961996176223472</v>
      </c>
      <c r="F148" s="28">
        <v>208259.10694999</v>
      </c>
      <c r="G148" s="40">
        <v>30.928703651840557</v>
      </c>
    </row>
    <row r="149" spans="1:7" x14ac:dyDescent="0.2">
      <c r="A149" s="88" t="s">
        <v>50</v>
      </c>
      <c r="B149" s="26">
        <v>4803.2586581699998</v>
      </c>
      <c r="C149" s="45">
        <v>0.66802757081491138</v>
      </c>
      <c r="D149" s="26">
        <v>3852.0477242399998</v>
      </c>
      <c r="E149" s="46">
        <v>0.5993418704858795</v>
      </c>
      <c r="F149" s="26">
        <v>4430.4998908500002</v>
      </c>
      <c r="G149" s="45">
        <v>0.65797659540774367</v>
      </c>
    </row>
    <row r="150" spans="1:7" x14ac:dyDescent="0.2">
      <c r="A150" s="88" t="s">
        <v>51</v>
      </c>
      <c r="B150" s="26">
        <v>180021</v>
      </c>
      <c r="C150" s="45">
        <v>25.036959257049212</v>
      </c>
      <c r="D150" s="26">
        <v>184832</v>
      </c>
      <c r="E150" s="46">
        <v>28.758095573050628</v>
      </c>
      <c r="F150" s="26">
        <v>184129.38311247999</v>
      </c>
      <c r="G150" s="45">
        <v>27.345181717549771</v>
      </c>
    </row>
    <row r="151" spans="1:7" x14ac:dyDescent="0.2">
      <c r="A151" s="88" t="s">
        <v>52</v>
      </c>
      <c r="B151" s="26">
        <v>19369.035854219997</v>
      </c>
      <c r="C151" s="45">
        <v>2.6938066199522916</v>
      </c>
      <c r="D151" s="26">
        <v>19296.306020240001</v>
      </c>
      <c r="E151" s="46">
        <v>3.0023210955727047</v>
      </c>
      <c r="F151" s="26">
        <v>17188.138946660001</v>
      </c>
      <c r="G151" s="45">
        <v>2.5526223731265816</v>
      </c>
    </row>
    <row r="152" spans="1:7" x14ac:dyDescent="0.2">
      <c r="A152" s="27" t="s">
        <v>53</v>
      </c>
      <c r="B152" s="28">
        <v>349770.93874662998</v>
      </c>
      <c r="C152" s="40">
        <v>48.645439935892092</v>
      </c>
      <c r="D152" s="28">
        <v>318188.73326180002</v>
      </c>
      <c r="E152" s="44">
        <v>49.50713080749415</v>
      </c>
      <c r="F152" s="28">
        <v>361439.45895325998</v>
      </c>
      <c r="G152" s="40">
        <v>53.677623407515064</v>
      </c>
    </row>
    <row r="153" spans="1:7" x14ac:dyDescent="0.2">
      <c r="A153" s="88" t="s">
        <v>50</v>
      </c>
      <c r="B153" s="26">
        <v>185393.24296343999</v>
      </c>
      <c r="C153" s="45">
        <v>25.78412002270775</v>
      </c>
      <c r="D153" s="26">
        <v>157650.46858122997</v>
      </c>
      <c r="E153" s="46">
        <v>24.528908644581172</v>
      </c>
      <c r="F153" s="26">
        <v>177911.72215362999</v>
      </c>
      <c r="G153" s="45">
        <v>26.421792598964579</v>
      </c>
    </row>
    <row r="154" spans="1:7" x14ac:dyDescent="0.2">
      <c r="A154" s="88" t="s">
        <v>54</v>
      </c>
      <c r="B154" s="26">
        <v>148971.13139552003</v>
      </c>
      <c r="C154" s="45">
        <v>20.718605869460564</v>
      </c>
      <c r="D154" s="26">
        <v>153901.83930022002</v>
      </c>
      <c r="E154" s="46">
        <v>23.945657697065478</v>
      </c>
      <c r="F154" s="26">
        <v>151611.09069151999</v>
      </c>
      <c r="G154" s="45">
        <v>22.515867675627565</v>
      </c>
    </row>
    <row r="155" spans="1:7" x14ac:dyDescent="0.2">
      <c r="A155" s="88" t="s">
        <v>55</v>
      </c>
      <c r="B155" s="26">
        <v>16227.647268410001</v>
      </c>
      <c r="C155" s="45">
        <v>2.2569086023127696</v>
      </c>
      <c r="D155" s="26">
        <v>18100.777000000002</v>
      </c>
      <c r="E155" s="46">
        <v>2.8163081875025791</v>
      </c>
      <c r="F155" s="26">
        <v>17196.897557450004</v>
      </c>
      <c r="G155" s="45">
        <v>2.5539231204576014</v>
      </c>
    </row>
    <row r="156" spans="1:7" x14ac:dyDescent="0.2">
      <c r="A156" s="27" t="s">
        <v>56</v>
      </c>
      <c r="B156" s="28">
        <v>719021.02069089992</v>
      </c>
      <c r="C156" s="40">
        <v>100</v>
      </c>
      <c r="D156" s="28">
        <v>642712.93462564016</v>
      </c>
      <c r="E156" s="44">
        <v>100</v>
      </c>
      <c r="F156" s="28">
        <v>673352.20154821</v>
      </c>
      <c r="G156" s="40">
        <v>100</v>
      </c>
    </row>
    <row r="157" spans="1:7" x14ac:dyDescent="0.2">
      <c r="A157" s="27" t="s">
        <v>72</v>
      </c>
      <c r="B157" s="28">
        <v>22824.851878000001</v>
      </c>
      <c r="C157" s="40">
        <v>3.1744345743978157</v>
      </c>
      <c r="D157" s="28">
        <v>19340.598000000002</v>
      </c>
      <c r="E157" s="44">
        <v>3.009212504998874</v>
      </c>
      <c r="F157" s="28">
        <v>25345.619028000001</v>
      </c>
      <c r="G157" s="40">
        <v>3.7640953678808655</v>
      </c>
    </row>
    <row r="158" spans="1:7" x14ac:dyDescent="0.2">
      <c r="A158" s="27" t="s">
        <v>57</v>
      </c>
      <c r="B158" s="28">
        <v>595937.91403905989</v>
      </c>
      <c r="C158" s="40">
        <v>82.881848637252531</v>
      </c>
      <c r="D158" s="28">
        <v>540740.14502378006</v>
      </c>
      <c r="E158" s="44">
        <v>84.134006940243694</v>
      </c>
      <c r="F158" s="28">
        <v>559869.49485565</v>
      </c>
      <c r="G158" s="40">
        <v>83.146604936965517</v>
      </c>
    </row>
    <row r="159" spans="1:7" x14ac:dyDescent="0.2">
      <c r="A159" s="27" t="s">
        <v>58</v>
      </c>
      <c r="B159" s="28">
        <v>20249.398350209998</v>
      </c>
      <c r="C159" s="40">
        <v>2.8162456684162804</v>
      </c>
      <c r="D159" s="28">
        <v>15188.546999999999</v>
      </c>
      <c r="E159" s="44">
        <v>2.3631929873710793</v>
      </c>
      <c r="F159" s="28">
        <v>20741.137408450002</v>
      </c>
      <c r="G159" s="40">
        <v>3.0802806259132725</v>
      </c>
    </row>
    <row r="160" spans="1:7" x14ac:dyDescent="0.2">
      <c r="A160" s="29" t="s">
        <v>37</v>
      </c>
      <c r="B160" s="30">
        <v>35083.727267000002</v>
      </c>
      <c r="C160" s="47">
        <v>4.8793743517106654</v>
      </c>
      <c r="D160" s="30">
        <v>32932.822</v>
      </c>
      <c r="E160" s="48">
        <v>5.1240328653386014</v>
      </c>
      <c r="F160" s="30">
        <v>34033.838999999993</v>
      </c>
      <c r="G160" s="47">
        <v>5.0543889099563994</v>
      </c>
    </row>
    <row r="162" spans="1:7" x14ac:dyDescent="0.2">
      <c r="A162" s="67"/>
      <c r="B162" s="68"/>
      <c r="C162" s="69"/>
      <c r="D162" s="68"/>
      <c r="E162" s="69"/>
      <c r="G162" s="147"/>
    </row>
    <row r="164" spans="1:7" ht="15.75" x14ac:dyDescent="0.25">
      <c r="A164" s="1" t="s">
        <v>26</v>
      </c>
      <c r="B164" s="32"/>
      <c r="C164" s="32"/>
      <c r="D164" s="95"/>
      <c r="E164" s="32"/>
      <c r="F164" s="32"/>
      <c r="G164" s="32"/>
    </row>
    <row r="165" spans="1:7" x14ac:dyDescent="0.2">
      <c r="A165" s="31" t="s">
        <v>118</v>
      </c>
      <c r="B165" s="32"/>
      <c r="C165" s="32"/>
      <c r="D165" s="32"/>
      <c r="E165" s="32"/>
      <c r="F165" s="32"/>
      <c r="G165" s="32"/>
    </row>
    <row r="166" spans="1:7" x14ac:dyDescent="0.2">
      <c r="A166" s="31"/>
      <c r="B166" s="32"/>
      <c r="C166" s="32"/>
      <c r="D166" s="32"/>
      <c r="E166" s="32"/>
      <c r="F166" s="32"/>
      <c r="G166" s="32"/>
    </row>
    <row r="167" spans="1:7" x14ac:dyDescent="0.2">
      <c r="A167" s="123" t="s">
        <v>1</v>
      </c>
      <c r="B167" s="241" t="s">
        <v>113</v>
      </c>
      <c r="C167" s="242"/>
      <c r="D167" s="241" t="s">
        <v>114</v>
      </c>
      <c r="E167" s="242"/>
      <c r="F167" s="241">
        <v>2006</v>
      </c>
      <c r="G167" s="242"/>
    </row>
    <row r="168" spans="1:7" x14ac:dyDescent="0.2">
      <c r="A168" s="126"/>
      <c r="B168" s="73" t="s">
        <v>77</v>
      </c>
      <c r="C168" s="96" t="s">
        <v>27</v>
      </c>
      <c r="D168" s="73" t="s">
        <v>77</v>
      </c>
      <c r="E168" s="96" t="s">
        <v>27</v>
      </c>
      <c r="F168" s="73" t="s">
        <v>77</v>
      </c>
      <c r="G168" s="96" t="s">
        <v>27</v>
      </c>
    </row>
    <row r="169" spans="1:7" x14ac:dyDescent="0.2">
      <c r="A169" s="124" t="s">
        <v>64</v>
      </c>
      <c r="B169" s="113">
        <v>17222.685413781313</v>
      </c>
      <c r="C169" s="114"/>
      <c r="D169" s="102">
        <v>15733.350660301301</v>
      </c>
      <c r="E169" s="114"/>
      <c r="F169" s="138">
        <v>27695.120390827</v>
      </c>
      <c r="G169" s="133"/>
    </row>
    <row r="170" spans="1:7" x14ac:dyDescent="0.2">
      <c r="A170" s="4" t="s">
        <v>28</v>
      </c>
      <c r="B170" s="103">
        <v>2167.0060702726078</v>
      </c>
      <c r="C170" s="105">
        <v>12.582277491630919</v>
      </c>
      <c r="D170" s="103">
        <v>1491.5009256111111</v>
      </c>
      <c r="E170" s="105">
        <v>9.4798683243900204</v>
      </c>
      <c r="F170" s="138">
        <v>2560.8675174083332</v>
      </c>
      <c r="G170" s="136">
        <v>9.2466379682412558</v>
      </c>
    </row>
    <row r="171" spans="1:7" x14ac:dyDescent="0.2">
      <c r="A171" s="3" t="s">
        <v>65</v>
      </c>
      <c r="B171" s="103"/>
      <c r="C171" s="115"/>
      <c r="D171" s="103"/>
      <c r="E171" s="115"/>
      <c r="F171" s="138"/>
      <c r="G171" s="136"/>
    </row>
    <row r="172" spans="1:7" x14ac:dyDescent="0.2">
      <c r="A172" s="4" t="s">
        <v>102</v>
      </c>
      <c r="B172" s="103">
        <v>77.813013952489868</v>
      </c>
      <c r="C172" s="105">
        <v>0.45180534906725489</v>
      </c>
      <c r="D172" s="103">
        <v>129.42904164778756</v>
      </c>
      <c r="E172" s="105">
        <v>0.82264130789613332</v>
      </c>
      <c r="F172" s="138">
        <v>178.68774501673082</v>
      </c>
      <c r="G172" s="136">
        <v>0.64519576912875531</v>
      </c>
    </row>
    <row r="173" spans="1:7" x14ac:dyDescent="0.2">
      <c r="A173" s="4" t="s">
        <v>66</v>
      </c>
      <c r="B173" s="103">
        <v>12908.92360092021</v>
      </c>
      <c r="C173" s="105">
        <v>74.953024402284541</v>
      </c>
      <c r="D173" s="103">
        <v>11751.553285805183</v>
      </c>
      <c r="E173" s="105">
        <v>74.691993711529818</v>
      </c>
      <c r="F173" s="138">
        <v>19277.500255444029</v>
      </c>
      <c r="G173" s="136">
        <v>69.606125495771508</v>
      </c>
    </row>
    <row r="174" spans="1:7" x14ac:dyDescent="0.2">
      <c r="A174" s="4" t="s">
        <v>29</v>
      </c>
      <c r="B174" s="103">
        <v>3207.482246909422</v>
      </c>
      <c r="C174" s="105">
        <v>18.623589584600126</v>
      </c>
      <c r="D174" s="103">
        <v>3078.6865116800041</v>
      </c>
      <c r="E174" s="105">
        <v>19.567901193788337</v>
      </c>
      <c r="F174" s="138">
        <v>6071.7238513886423</v>
      </c>
      <c r="G174" s="136">
        <v>21.923442706534271</v>
      </c>
    </row>
    <row r="175" spans="1:7" x14ac:dyDescent="0.2">
      <c r="A175" s="3" t="s">
        <v>30</v>
      </c>
      <c r="B175" s="103"/>
      <c r="C175" s="105"/>
      <c r="D175" s="103"/>
      <c r="E175" s="105"/>
      <c r="F175" s="138"/>
      <c r="G175" s="136"/>
    </row>
    <row r="176" spans="1:7" x14ac:dyDescent="0.2">
      <c r="A176" s="4" t="s">
        <v>67</v>
      </c>
      <c r="B176" s="103">
        <v>1603.0563547516319</v>
      </c>
      <c r="C176" s="105">
        <v>9.3078188228932763</v>
      </c>
      <c r="D176" s="103">
        <v>965.44938733277218</v>
      </c>
      <c r="E176" s="105">
        <v>6.1363240938169197</v>
      </c>
      <c r="F176" s="139">
        <v>1286.9918743950564</v>
      </c>
      <c r="G176" s="141">
        <v>4.6469986634227691</v>
      </c>
    </row>
    <row r="177" spans="1:7" x14ac:dyDescent="0.2">
      <c r="A177" s="107" t="s">
        <v>31</v>
      </c>
      <c r="B177" s="104">
        <v>1748.0422954251483</v>
      </c>
      <c r="C177" s="106">
        <v>10.149650030920226</v>
      </c>
      <c r="D177" s="104">
        <v>1558.5914427422415</v>
      </c>
      <c r="E177" s="106">
        <v>9.9062906331510803</v>
      </c>
      <c r="F177" s="140">
        <v>3798.4596720243098</v>
      </c>
      <c r="G177" s="142">
        <v>13.715266871641456</v>
      </c>
    </row>
    <row r="178" spans="1:7" x14ac:dyDescent="0.2">
      <c r="A178" s="4" t="s">
        <v>32</v>
      </c>
      <c r="B178" s="103">
        <v>3736.6086064907349</v>
      </c>
      <c r="C178" s="105">
        <v>21.695853560100225</v>
      </c>
      <c r="D178" s="103">
        <v>2776.8615028088693</v>
      </c>
      <c r="E178" s="105">
        <v>17.649524012806125</v>
      </c>
      <c r="F178" s="138">
        <v>6133.5710893987689</v>
      </c>
      <c r="G178" s="136">
        <v>22.146757272917633</v>
      </c>
    </row>
    <row r="179" spans="1:7" x14ac:dyDescent="0.2">
      <c r="A179" s="4" t="s">
        <v>28</v>
      </c>
      <c r="B179" s="103">
        <v>2167.0070702726075</v>
      </c>
      <c r="C179" s="105">
        <v>12.582277491630919</v>
      </c>
      <c r="D179" s="103">
        <v>1491.5013256111113</v>
      </c>
      <c r="E179" s="105">
        <v>9.4798683243900204</v>
      </c>
      <c r="F179" s="138">
        <v>2560.8675824083334</v>
      </c>
      <c r="G179" s="136">
        <v>9.2466379682412558</v>
      </c>
    </row>
    <row r="180" spans="1:7" x14ac:dyDescent="0.2">
      <c r="A180" s="3" t="s">
        <v>68</v>
      </c>
      <c r="B180" s="103"/>
      <c r="C180" s="105"/>
      <c r="D180" s="103"/>
      <c r="E180" s="105"/>
      <c r="F180" s="138"/>
      <c r="G180" s="136"/>
    </row>
    <row r="181" spans="1:7" x14ac:dyDescent="0.2">
      <c r="A181" s="4" t="s">
        <v>63</v>
      </c>
      <c r="B181" s="103">
        <v>7.5722402599999983</v>
      </c>
      <c r="C181" s="105">
        <v>4.3966664187809035E-2</v>
      </c>
      <c r="D181" s="103">
        <v>13.945108189999999</v>
      </c>
      <c r="E181" s="105">
        <v>8.8634064612737387E-2</v>
      </c>
      <c r="F181" s="139">
        <v>36.916273999999994</v>
      </c>
      <c r="G181" s="141">
        <v>0.13329522847002029</v>
      </c>
    </row>
    <row r="182" spans="1:7" x14ac:dyDescent="0.2">
      <c r="A182" s="107" t="s">
        <v>33</v>
      </c>
      <c r="B182" s="116">
        <v>3325.2150719032761</v>
      </c>
      <c r="C182" s="117">
        <v>19.307181150986438</v>
      </c>
      <c r="D182" s="116">
        <v>2857.8967281299997</v>
      </c>
      <c r="E182" s="117">
        <v>18.164577843809841</v>
      </c>
      <c r="F182" s="140">
        <v>7408.0794530147441</v>
      </c>
      <c r="G182" s="142">
        <v>26.748681170089473</v>
      </c>
    </row>
    <row r="183" spans="1:7" x14ac:dyDescent="0.2">
      <c r="A183" s="31"/>
      <c r="B183" s="32"/>
      <c r="C183" s="32"/>
      <c r="D183" s="32"/>
      <c r="E183" s="32"/>
      <c r="F183" s="32"/>
      <c r="G183" s="32"/>
    </row>
    <row r="184" spans="1:7" x14ac:dyDescent="0.2">
      <c r="A184" s="31"/>
      <c r="B184" s="32"/>
      <c r="C184" s="32"/>
      <c r="D184" s="32"/>
      <c r="E184" s="32"/>
      <c r="F184" s="32"/>
      <c r="G184" s="32"/>
    </row>
    <row r="185" spans="1:7" x14ac:dyDescent="0.2">
      <c r="A185" s="127" t="s">
        <v>16</v>
      </c>
      <c r="B185" s="245">
        <v>39355</v>
      </c>
      <c r="C185" s="246"/>
      <c r="D185" s="245">
        <v>38990</v>
      </c>
      <c r="E185" s="246"/>
      <c r="F185" s="245">
        <v>39082</v>
      </c>
      <c r="G185" s="246"/>
    </row>
    <row r="186" spans="1:7" x14ac:dyDescent="0.2">
      <c r="A186" s="120"/>
      <c r="B186" s="121" t="s">
        <v>77</v>
      </c>
      <c r="C186" s="122" t="s">
        <v>34</v>
      </c>
      <c r="D186" s="100" t="s">
        <v>77</v>
      </c>
      <c r="E186" s="121" t="s">
        <v>34</v>
      </c>
      <c r="F186" s="121" t="s">
        <v>77</v>
      </c>
      <c r="G186" s="100" t="s">
        <v>34</v>
      </c>
    </row>
    <row r="187" spans="1:7" x14ac:dyDescent="0.2">
      <c r="A187" s="4" t="s">
        <v>35</v>
      </c>
      <c r="B187" s="90">
        <v>4123.4344560231439</v>
      </c>
      <c r="C187" s="109">
        <v>4.0743200677756164</v>
      </c>
      <c r="D187" s="90">
        <v>3504.3968697297259</v>
      </c>
      <c r="E187" s="109">
        <v>3.9297551823712404</v>
      </c>
      <c r="F187" s="138">
        <v>3292.8417186228539</v>
      </c>
      <c r="G187" s="133">
        <v>3.1598956149267319</v>
      </c>
    </row>
    <row r="188" spans="1:7" x14ac:dyDescent="0.2">
      <c r="A188" s="4" t="s">
        <v>69</v>
      </c>
      <c r="B188" s="90">
        <v>15022.36000070644</v>
      </c>
      <c r="C188" s="109">
        <v>14.843428086221635</v>
      </c>
      <c r="D188" s="90">
        <v>11051.510269533772</v>
      </c>
      <c r="E188" s="109">
        <v>12.392925621486134</v>
      </c>
      <c r="F188" s="138">
        <v>19864.25976381647</v>
      </c>
      <c r="G188" s="136">
        <v>19.062254637523449</v>
      </c>
    </row>
    <row r="189" spans="1:7" x14ac:dyDescent="0.2">
      <c r="A189" s="4" t="s">
        <v>70</v>
      </c>
      <c r="B189" s="90">
        <v>44783.399952012791</v>
      </c>
      <c r="C189" s="109">
        <v>44.249983132673123</v>
      </c>
      <c r="D189" s="90">
        <v>46307.038110068061</v>
      </c>
      <c r="E189" s="109">
        <v>51.927715312488907</v>
      </c>
      <c r="F189" s="138">
        <v>55030.572513093401</v>
      </c>
      <c r="G189" s="136">
        <v>52.808752934458312</v>
      </c>
    </row>
    <row r="190" spans="1:7" x14ac:dyDescent="0.2">
      <c r="A190" s="125" t="s">
        <v>36</v>
      </c>
      <c r="B190" s="97">
        <v>1024.9754046534122</v>
      </c>
      <c r="C190" s="110">
        <v>1.0127668827270406</v>
      </c>
      <c r="D190" s="97">
        <v>1239.4743300909959</v>
      </c>
      <c r="E190" s="110">
        <v>1.3899198216287847</v>
      </c>
      <c r="F190" s="139">
        <v>1081.3571097394488</v>
      </c>
      <c r="G190" s="141">
        <v>1.0376980982446347</v>
      </c>
    </row>
    <row r="191" spans="1:7" x14ac:dyDescent="0.2">
      <c r="A191" s="4" t="s">
        <v>37</v>
      </c>
      <c r="B191" s="108">
        <v>20883.406356506119</v>
      </c>
      <c r="C191" s="111">
        <v>20.634663290825493</v>
      </c>
      <c r="D191" s="108">
        <v>18431.894263786991</v>
      </c>
      <c r="E191" s="111">
        <v>20.669129295741548</v>
      </c>
      <c r="F191" s="138">
        <v>23240.364939162369</v>
      </c>
      <c r="G191" s="136">
        <v>22.302052007306724</v>
      </c>
    </row>
    <row r="192" spans="1:7" x14ac:dyDescent="0.2">
      <c r="A192" s="125" t="s">
        <v>38</v>
      </c>
      <c r="B192" s="97">
        <v>56282.580187541666</v>
      </c>
      <c r="C192" s="110">
        <v>55.612196184986296</v>
      </c>
      <c r="D192" s="97">
        <v>51824.38208916154</v>
      </c>
      <c r="E192" s="110">
        <v>58.114746034394429</v>
      </c>
      <c r="F192" s="139">
        <v>62821.227473566752</v>
      </c>
      <c r="G192" s="141">
        <v>60.284865833472068</v>
      </c>
    </row>
    <row r="193" spans="1:7" x14ac:dyDescent="0.2">
      <c r="A193" s="128" t="s">
        <v>39</v>
      </c>
      <c r="B193" s="5">
        <v>101205.46219812185</v>
      </c>
      <c r="C193" s="112"/>
      <c r="D193" s="5">
        <v>89175.958987224993</v>
      </c>
      <c r="E193" s="112"/>
      <c r="F193" s="140">
        <v>104207.2941608612</v>
      </c>
      <c r="G193" s="141"/>
    </row>
    <row r="194" spans="1:7" x14ac:dyDescent="0.2">
      <c r="A194" s="31"/>
      <c r="B194" s="32"/>
      <c r="C194" s="32"/>
      <c r="D194" s="32"/>
      <c r="E194" s="32"/>
      <c r="F194" s="32"/>
      <c r="G194" s="32"/>
    </row>
    <row r="195" spans="1:7" x14ac:dyDescent="0.2">
      <c r="A195" s="31"/>
      <c r="B195" s="32"/>
      <c r="C195" s="32"/>
      <c r="D195" s="32"/>
      <c r="E195" s="32"/>
      <c r="F195" s="32"/>
      <c r="G195" s="32"/>
    </row>
    <row r="196" spans="1:7" x14ac:dyDescent="0.2">
      <c r="A196" s="32"/>
      <c r="B196" s="32"/>
      <c r="C196" s="32"/>
      <c r="D196" s="32"/>
      <c r="E196" s="32"/>
      <c r="F196" s="32"/>
      <c r="G196" s="32"/>
    </row>
    <row r="198" spans="1:7" ht="15.75" x14ac:dyDescent="0.25">
      <c r="A198" s="1"/>
      <c r="B198" s="32"/>
      <c r="C198" s="32"/>
      <c r="D198" s="95"/>
      <c r="E198" s="32"/>
      <c r="F198" s="32"/>
      <c r="G198" s="32"/>
    </row>
    <row r="199" spans="1:7" x14ac:dyDescent="0.2">
      <c r="A199" s="31"/>
      <c r="B199" s="32"/>
      <c r="C199" s="32"/>
      <c r="D199" s="32"/>
      <c r="E199" s="32"/>
      <c r="F199" s="32"/>
      <c r="G199" s="32"/>
    </row>
    <row r="200" spans="1:7" x14ac:dyDescent="0.2">
      <c r="A200" s="98"/>
      <c r="B200" s="77"/>
      <c r="C200" s="99"/>
      <c r="D200" s="77"/>
      <c r="E200" s="99"/>
      <c r="F200" s="77"/>
      <c r="G200" s="99"/>
    </row>
    <row r="201" spans="1:7" x14ac:dyDescent="0.2">
      <c r="A201" s="31"/>
      <c r="B201" s="77"/>
      <c r="C201" s="101"/>
      <c r="D201" s="77"/>
      <c r="E201" s="101"/>
      <c r="F201" s="32"/>
      <c r="G201" s="32"/>
    </row>
    <row r="202" spans="1:7" x14ac:dyDescent="0.2">
      <c r="A202" s="31"/>
      <c r="B202" s="77"/>
      <c r="C202" s="101"/>
      <c r="D202" s="77"/>
      <c r="E202" s="101"/>
      <c r="F202" s="32"/>
      <c r="G202" s="32"/>
    </row>
    <row r="234" spans="1:5" x14ac:dyDescent="0.2">
      <c r="A234" s="31"/>
      <c r="B234" s="68"/>
      <c r="C234" s="69"/>
      <c r="D234" s="68"/>
      <c r="E234" s="69"/>
    </row>
    <row r="235" spans="1:5" x14ac:dyDescent="0.2">
      <c r="A235" s="67"/>
      <c r="B235" s="68"/>
      <c r="C235" s="69"/>
      <c r="D235" s="68"/>
      <c r="E235" s="69"/>
    </row>
  </sheetData>
  <mergeCells count="20">
    <mergeCell ref="F145:G145"/>
    <mergeCell ref="B124:C124"/>
    <mergeCell ref="B185:C185"/>
    <mergeCell ref="D185:E185"/>
    <mergeCell ref="F185:G185"/>
    <mergeCell ref="B167:C167"/>
    <mergeCell ref="D167:E167"/>
    <mergeCell ref="F167:G167"/>
    <mergeCell ref="D124:E124"/>
    <mergeCell ref="B145:C145"/>
    <mergeCell ref="B8:C8"/>
    <mergeCell ref="D8:E8"/>
    <mergeCell ref="D145:E145"/>
    <mergeCell ref="F48:G48"/>
    <mergeCell ref="B48:C48"/>
    <mergeCell ref="D48:E48"/>
    <mergeCell ref="B83:C83"/>
    <mergeCell ref="D83:E83"/>
    <mergeCell ref="F83:G83"/>
    <mergeCell ref="F124:G124"/>
  </mergeCells>
  <phoneticPr fontId="13" type="noConversion"/>
  <pageMargins left="0.59055118110236227" right="0.39370078740157483" top="0.39370078740157483" bottom="0.39370078740157483" header="0.51181102362204722" footer="0.51181102362204722"/>
  <pageSetup paperSize="9" scale="65" orientation="portrait" horizontalDpi="4294967292" r:id="rId1"/>
  <headerFooter alignWithMargins="0">
    <oddHeader>&amp;CKredittilsynet</oddHeader>
  </headerFooter>
  <rowBreaks count="2" manualBreakCount="2">
    <brk id="44" max="6" man="1"/>
    <brk id="11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Viugrein</dc:creator>
  <cp:lastModifiedBy>Eirik Bonesmo Grimsmo</cp:lastModifiedBy>
  <cp:lastPrinted>2007-11-26T09:17:58Z</cp:lastPrinted>
  <dcterms:created xsi:type="dcterms:W3CDTF">1998-05-11T08:40:26Z</dcterms:created>
  <dcterms:modified xsi:type="dcterms:W3CDTF">2016-12-19T14:16:11Z</dcterms:modified>
</cp:coreProperties>
</file>