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255" windowHeight="14505"/>
  </bookViews>
  <sheets>
    <sheet name="Ark1" sheetId="1" r:id="rId1"/>
  </sheets>
  <definedNames>
    <definedName name="_xlnm.Print_Area" localSheetId="0">'Ark1'!$A$1:$E$192</definedName>
  </definedNames>
  <calcPr calcId="145621"/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C102" i="1"/>
  <c r="C101" i="1"/>
  <c r="C100" i="1"/>
  <c r="E83" i="1"/>
  <c r="E94" i="1"/>
  <c r="E96" i="1"/>
  <c r="D83" i="1"/>
  <c r="D94" i="1" s="1"/>
  <c r="D96" i="1" s="1"/>
  <c r="C83" i="1"/>
  <c r="C94" i="1" s="1"/>
  <c r="C96" i="1" s="1"/>
  <c r="B83" i="1"/>
  <c r="B94" i="1"/>
  <c r="B96" i="1" s="1"/>
  <c r="C72" i="1"/>
  <c r="C71" i="1"/>
  <c r="C70" i="1"/>
  <c r="C69" i="1"/>
  <c r="C68" i="1"/>
  <c r="E51" i="1"/>
  <c r="E62" i="1"/>
  <c r="E64" i="1" s="1"/>
  <c r="D51" i="1"/>
  <c r="D62" i="1"/>
  <c r="D64" i="1"/>
  <c r="C51" i="1"/>
  <c r="C62" i="1" s="1"/>
  <c r="C64" i="1" s="1"/>
  <c r="B51" i="1"/>
  <c r="B62" i="1" s="1"/>
  <c r="B64" i="1" s="1"/>
  <c r="B37" i="1"/>
  <c r="D37" i="1"/>
  <c r="C37" i="1" s="1"/>
  <c r="C41" i="1"/>
  <c r="C40" i="1"/>
  <c r="C39" i="1"/>
  <c r="C38" i="1"/>
  <c r="C36" i="1"/>
  <c r="C35" i="1"/>
  <c r="C34" i="1"/>
</calcChain>
</file>

<file path=xl/sharedStrings.xml><?xml version="1.0" encoding="utf-8"?>
<sst xmlns="http://schemas.openxmlformats.org/spreadsheetml/2006/main" count="198" uniqueCount="119">
  <si>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</si>
  <si>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</si>
  <si>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</si>
  <si>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</si>
  <si>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</si>
  <si>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</si>
  <si>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</si>
  <si>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</si>
  <si>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</si>
  <si>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</si>
  <si>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</si>
  <si>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</si>
  <si>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</si>
  <si>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</si>
  <si>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</si>
  <si>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</si>
  <si>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</si>
  <si>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</si>
  <si>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</si>
  <si>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</si>
  <si>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</si>
  <si>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</si>
  <si>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</si>
  <si>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</si>
  <si>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</si>
  <si>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</si>
  <si>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</si>
  <si>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</si>
  <si>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</si>
  <si>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</si>
  <si>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</si>
  <si>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</si>
  <si>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Premieinntekter</t>
  </si>
  <si>
    <t>Erstatninger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</si>
  <si>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</si>
  <si>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</si>
  <si>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</si>
  <si>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</si>
  <si>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</si>
  <si>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</si>
  <si>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</si>
  <si>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</si>
  <si>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</si>
  <si>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</si>
  <si>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</si>
  <si>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</si>
  <si>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</si>
  <si>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</si>
  <si>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</si>
  <si>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</si>
  <si>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</si>
  <si>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</si>
  <si>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</si>
  <si>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</si>
  <si>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</si>
  <si>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… herav på utlån vurdert til virk.verdi (kredittrisiko)</t>
  </si>
  <si>
    <t>… herav gruppenedskrivninger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</si>
  <si>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</si>
  <si>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</si>
  <si>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</si>
  <si>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</si>
  <si>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</si>
  <si>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</si>
  <si>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</si>
  <si>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</si>
  <si>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</si>
  <si>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… herav Lønn, pensjoner og sosiale ytelser oa.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</si>
  <si>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</si>
  <si>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</si>
  <si>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</si>
  <si>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</si>
  <si>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</si>
  <si>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 i kollektivporteføljen</t>
  </si>
  <si>
    <t>Endring i forsikringsforpliktelser - kontraktsfastsatte forpliktelser</t>
  </si>
  <si>
    <t xml:space="preserve">Forsikringsrelaterte driftskostnader 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</si>
  <si>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</si>
  <si>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</si>
  <si>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</si>
  <si>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</si>
  <si>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</si>
  <si>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</si>
  <si>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</si>
  <si>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</si>
  <si>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</si>
  <si>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</si>
  <si>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</si>
  <si>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</si>
  <si>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</si>
  <si>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</si>
  <si>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</si>
  <si>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</si>
  <si>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Investeringer som holdes til forfall</t>
  </si>
  <si>
    <t>Resultat av teknisk regnskap (kundeporteføljene)</t>
  </si>
  <si>
    <t>Resultat av ikke-teknisk regnskap (selskapsporteføljen)</t>
  </si>
  <si>
    <t>30 skadeforsikringsselskaper</t>
  </si>
  <si>
    <t>Samtlige norske banker (juridiske enheter)</t>
  </si>
  <si>
    <t>Netto gevinst valuta/verdipapirer (NGAAP)</t>
  </si>
  <si>
    <t>Verdifall på ikke-finansielle eiendeler (IFRS)</t>
  </si>
  <si>
    <t>Gev/tap verdipapirer lang sikt (NGAAP)</t>
  </si>
  <si>
    <t>Midler tilordnet forsikringskontraktene - kontraktsfastsatte forpliktelser</t>
  </si>
  <si>
    <t>SKADEFORSIKRINGSSELSKAPER</t>
  </si>
  <si>
    <t>121 sparebanker og 18 forretningsbanker</t>
  </si>
  <si>
    <t>1.-3. kvartal 2009</t>
  </si>
  <si>
    <t>1.-3. kvartal 2008</t>
  </si>
  <si>
    <t>26 finansieringsselskaper</t>
  </si>
  <si>
    <t>1. - 3. kvartal 2009</t>
  </si>
  <si>
    <t>1. - 3. kvartal 2008</t>
  </si>
  <si>
    <t xml:space="preserve">24 kredittforetak </t>
  </si>
  <si>
    <t>LIVSFORSIKRING</t>
  </si>
  <si>
    <t xml:space="preserve">  herav overføringer av premieres. mv. fra andre</t>
  </si>
  <si>
    <t xml:space="preserve">  herav renteinntekter og utbytte på finansielle eiendeler</t>
  </si>
  <si>
    <t xml:space="preserve">  herav gevinster ved realisasjon</t>
  </si>
  <si>
    <t xml:space="preserve">  herav verdiendringer</t>
  </si>
  <si>
    <t xml:space="preserve">  herav overføring av premiereserve mv. til andre</t>
  </si>
  <si>
    <t xml:space="preserve">  herav endring i tilleggsavsetninger</t>
  </si>
  <si>
    <t xml:space="preserve">  herav endringer i kursreguleringsfond</t>
  </si>
  <si>
    <t>Resultat før tildeling til kunder og skatt</t>
  </si>
  <si>
    <t xml:space="preserve">Verdijustert resultat før tildeling til kunder og skatt </t>
  </si>
  <si>
    <t>Foreløpig tall per. 18. november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</si>
</sst>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1" formatCode="_(* #,##0.00_);_(* \(#,##0.00\);_(* &quot;-&quot;??_);_(@_)"/>
    <numFmt numFmtId="172" formatCode="0.0"/>
    <numFmt numFmtId="179" formatCode="#,##0.0"/>
    <numFmt numFmtId="182" formatCode="0.0\ %"/>
  </numFmts>
  <fonts count="23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9"/>
      <name val="Arial"/>
    </font>
    <font>
      <b/>
      <sz val="8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2" fillId="0" borderId="0" applyNumberFormat="0" applyFont="0" applyFill="0" applyBorder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/>
    <xf numFmtId="1" fontId="18" fillId="0" borderId="0" xfId="0" applyNumberFormat="1" applyFont="1"/>
    <xf numFmtId="3" fontId="6" fillId="0" borderId="10" xfId="0" applyNumberFormat="1" applyFont="1" applyBorder="1"/>
    <xf numFmtId="3" fontId="6" fillId="0" borderId="10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0" xfId="0" applyFont="1"/>
    <xf numFmtId="0" fontId="7" fillId="0" borderId="0" xfId="0" applyFont="1"/>
    <xf numFmtId="0" fontId="7" fillId="2" borderId="5" xfId="0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1" fontId="0" fillId="0" borderId="0" xfId="0" applyNumberFormat="1"/>
    <xf numFmtId="0" fontId="19" fillId="0" borderId="0" xfId="0" applyFont="1"/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19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0" fontId="20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19" fillId="0" borderId="0" xfId="0" applyNumberFormat="1" applyFont="1" applyFill="1" applyBorder="1" applyAlignment="1">
      <alignment horizontal="right"/>
    </xf>
    <xf numFmtId="172" fontId="20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2" applyFont="1" applyFill="1" applyBorder="1" applyAlignment="1">
      <alignment horizontal="right"/>
    </xf>
    <xf numFmtId="3" fontId="6" fillId="0" borderId="8" xfId="0" applyNumberFormat="1" applyFont="1" applyBorder="1"/>
    <xf numFmtId="172" fontId="6" fillId="0" borderId="7" xfId="2" applyNumberFormat="1" applyFont="1" applyBorder="1" applyAlignment="1">
      <alignment horizontal="right"/>
    </xf>
    <xf numFmtId="172" fontId="6" fillId="0" borderId="1" xfId="2" applyNumberFormat="1" applyFont="1" applyBorder="1" applyAlignment="1">
      <alignment horizontal="right"/>
    </xf>
    <xf numFmtId="172" fontId="6" fillId="0" borderId="8" xfId="2" applyNumberFormat="1" applyFont="1" applyBorder="1" applyAlignment="1">
      <alignment horizontal="right"/>
    </xf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72" fontId="7" fillId="0" borderId="5" xfId="2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Border="1"/>
    <xf numFmtId="0" fontId="7" fillId="2" borderId="5" xfId="0" applyFont="1" applyFill="1" applyBorder="1" applyAlignment="1">
      <alignment horizontal="center"/>
    </xf>
    <xf numFmtId="0" fontId="21" fillId="0" borderId="0" xfId="0" applyFont="1"/>
    <xf numFmtId="0" fontId="7" fillId="2" borderId="1" xfId="0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7" xfId="4" applyNumberFormat="1" applyFont="1" applyBorder="1"/>
    <xf numFmtId="172" fontId="5" fillId="0" borderId="13" xfId="0" applyNumberFormat="1" applyFont="1" applyBorder="1" applyAlignment="1">
      <alignment horizontal="center"/>
    </xf>
    <xf numFmtId="3" fontId="6" fillId="0" borderId="1" xfId="4" applyNumberFormat="1" applyFont="1" applyBorder="1"/>
    <xf numFmtId="172" fontId="5" fillId="0" borderId="0" xfId="0" applyNumberFormat="1" applyFont="1" applyBorder="1" applyAlignment="1">
      <alignment horizontal="center"/>
    </xf>
    <xf numFmtId="3" fontId="6" fillId="0" borderId="8" xfId="4" applyNumberFormat="1" applyFont="1" applyBorder="1"/>
    <xf numFmtId="179" fontId="6" fillId="0" borderId="7" xfId="0" applyNumberFormat="1" applyFont="1" applyBorder="1"/>
    <xf numFmtId="179" fontId="6" fillId="0" borderId="8" xfId="0" applyNumberFormat="1" applyFont="1" applyBorder="1"/>
    <xf numFmtId="3" fontId="7" fillId="0" borderId="5" xfId="0" applyNumberFormat="1" applyFont="1" applyBorder="1"/>
    <xf numFmtId="3" fontId="6" fillId="0" borderId="0" xfId="0" applyNumberFormat="1" applyFont="1" applyBorder="1"/>
    <xf numFmtId="3" fontId="6" fillId="0" borderId="0" xfId="4" applyNumberFormat="1" applyFont="1" applyBorder="1"/>
    <xf numFmtId="172" fontId="5" fillId="0" borderId="0" xfId="0" applyNumberFormat="1" applyFont="1" applyFill="1" applyBorder="1" applyAlignment="1">
      <alignment horizontal="center"/>
    </xf>
    <xf numFmtId="172" fontId="6" fillId="0" borderId="0" xfId="2" applyNumberFormat="1" applyFont="1" applyBorder="1" applyAlignment="1">
      <alignment horizontal="right"/>
    </xf>
    <xf numFmtId="3" fontId="6" fillId="0" borderId="0" xfId="3" applyNumberFormat="1" applyFont="1" applyBorder="1"/>
    <xf numFmtId="172" fontId="6" fillId="0" borderId="0" xfId="3" applyNumberFormat="1" applyFont="1" applyFill="1" applyBorder="1"/>
    <xf numFmtId="179" fontId="6" fillId="0" borderId="9" xfId="0" applyNumberFormat="1" applyFont="1" applyBorder="1"/>
    <xf numFmtId="179" fontId="6" fillId="0" borderId="5" xfId="0" applyNumberFormat="1" applyFont="1" applyBorder="1"/>
    <xf numFmtId="3" fontId="6" fillId="0" borderId="10" xfId="1" applyNumberFormat="1" applyFont="1" applyBorder="1"/>
    <xf numFmtId="2" fontId="6" fillId="0" borderId="10" xfId="1" applyNumberFormat="1" applyFont="1" applyBorder="1"/>
    <xf numFmtId="3" fontId="6" fillId="0" borderId="5" xfId="1" applyNumberFormat="1" applyFont="1" applyBorder="1"/>
    <xf numFmtId="2" fontId="6" fillId="0" borderId="5" xfId="1" applyNumberFormat="1" applyFont="1" applyBorder="1"/>
    <xf numFmtId="0" fontId="6" fillId="0" borderId="1" xfId="1" applyFont="1" applyBorder="1"/>
    <xf numFmtId="3" fontId="6" fillId="0" borderId="9" xfId="1" applyNumberFormat="1" applyFont="1" applyBorder="1"/>
    <xf numFmtId="0" fontId="6" fillId="0" borderId="8" xfId="1" applyFont="1" applyBorder="1"/>
    <xf numFmtId="0" fontId="3" fillId="0" borderId="7" xfId="0" applyFont="1" applyBorder="1"/>
    <xf numFmtId="172" fontId="6" fillId="0" borderId="7" xfId="0" applyNumberFormat="1" applyFont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172" fontId="6" fillId="0" borderId="8" xfId="0" applyNumberFormat="1" applyFont="1" applyBorder="1" applyAlignment="1">
      <alignment horizontal="center"/>
    </xf>
    <xf numFmtId="3" fontId="6" fillId="0" borderId="7" xfId="3" applyNumberFormat="1" applyFont="1" applyBorder="1"/>
    <xf numFmtId="172" fontId="5" fillId="0" borderId="14" xfId="0" applyNumberFormat="1" applyFont="1" applyFill="1" applyBorder="1" applyAlignment="1">
      <alignment horizontal="center"/>
    </xf>
    <xf numFmtId="3" fontId="6" fillId="0" borderId="1" xfId="3" applyNumberFormat="1" applyFont="1" applyBorder="1"/>
    <xf numFmtId="3" fontId="6" fillId="0" borderId="1" xfId="3" applyNumberFormat="1" applyFont="1" applyFill="1" applyBorder="1"/>
    <xf numFmtId="172" fontId="5" fillId="0" borderId="10" xfId="0" applyNumberFormat="1" applyFont="1" applyFill="1" applyBorder="1" applyAlignment="1">
      <alignment horizontal="center"/>
    </xf>
    <xf numFmtId="172" fontId="6" fillId="0" borderId="0" xfId="3" applyNumberFormat="1" applyFont="1" applyBorder="1"/>
    <xf numFmtId="172" fontId="6" fillId="0" borderId="10" xfId="3" applyNumberFormat="1" applyFont="1" applyFill="1" applyBorder="1"/>
    <xf numFmtId="3" fontId="6" fillId="0" borderId="8" xfId="3" applyNumberFormat="1" applyFont="1" applyBorder="1"/>
    <xf numFmtId="3" fontId="7" fillId="0" borderId="5" xfId="3" applyNumberFormat="1" applyFont="1" applyBorder="1"/>
    <xf numFmtId="3" fontId="7" fillId="0" borderId="10" xfId="3" applyNumberFormat="1" applyFont="1" applyBorder="1"/>
    <xf numFmtId="3" fontId="7" fillId="0" borderId="8" xfId="3" applyNumberFormat="1" applyFont="1" applyBorder="1"/>
    <xf numFmtId="3" fontId="6" fillId="0" borderId="0" xfId="3" applyNumberFormat="1" applyFont="1" applyFill="1" applyBorder="1"/>
    <xf numFmtId="172" fontId="6" fillId="0" borderId="1" xfId="3" applyNumberFormat="1" applyFont="1" applyBorder="1"/>
    <xf numFmtId="172" fontId="6" fillId="0" borderId="8" xfId="3" applyNumberFormat="1" applyFont="1" applyBorder="1"/>
    <xf numFmtId="172" fontId="7" fillId="0" borderId="5" xfId="3" applyNumberFormat="1" applyFont="1" applyBorder="1"/>
    <xf numFmtId="172" fontId="6" fillId="0" borderId="7" xfId="3" applyNumberFormat="1" applyFont="1" applyBorder="1"/>
    <xf numFmtId="172" fontId="7" fillId="0" borderId="10" xfId="3" applyNumberFormat="1" applyFont="1" applyBorder="1"/>
    <xf numFmtId="172" fontId="7" fillId="0" borderId="8" xfId="3" applyNumberFormat="1" applyFont="1" applyBorder="1"/>
    <xf numFmtId="172" fontId="6" fillId="0" borderId="7" xfId="0" applyNumberFormat="1" applyFont="1" applyBorder="1"/>
    <xf numFmtId="172" fontId="6" fillId="0" borderId="1" xfId="0" applyNumberFormat="1" applyFont="1" applyBorder="1"/>
    <xf numFmtId="172" fontId="6" fillId="0" borderId="8" xfId="0" applyNumberFormat="1" applyFont="1" applyBorder="1"/>
    <xf numFmtId="3" fontId="7" fillId="0" borderId="11" xfId="0" applyNumberFormat="1" applyFont="1" applyBorder="1" applyAlignment="1">
      <alignment horizontal="right"/>
    </xf>
    <xf numFmtId="172" fontId="6" fillId="0" borderId="5" xfId="0" applyNumberFormat="1" applyFont="1" applyBorder="1"/>
    <xf numFmtId="0" fontId="7" fillId="0" borderId="8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 indent="1"/>
    </xf>
    <xf numFmtId="15" fontId="15" fillId="0" borderId="0" xfId="0" applyNumberFormat="1" applyFont="1" applyAlignment="1">
      <alignment horizontal="right"/>
    </xf>
    <xf numFmtId="17" fontId="7" fillId="2" borderId="4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</cellXfs>
  <cellStyles count="5">
    <cellStyle name="Komma" xfId="3" builtinId="3"/>
    <cellStyle name="Normal" xfId="0" builtinId="0"/>
    <cellStyle name="Normal_Ark1" xfId="1"/>
    <cellStyle name="Prosent" xfId="2" builtinId="5"/>
    <cellStyle name="Tusenskille_Ark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"/>
  <sheetViews>
    <sheetView tabSelected="1" view="pageBreakPreview" zoomScale="90" zoomScaleNormal="80" zoomScaleSheetLayoutView="90" workbookViewId="0">
      <selection activeCell="A198" sqref="A198"/>
    </sheetView>
  </sheetViews>
  <sheetFormatPr baseColWidth="10" defaultColWidth="9.140625" defaultRowHeight="12.75" x14ac:dyDescent="0.2"/>
  <cols>
    <col min="1" max="1" width="66.8554687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49" t="s">
        <v>0</v>
      </c>
      <c r="B1" s="6"/>
      <c r="D1" s="7"/>
      <c r="E1" s="195"/>
      <c r="F1" s="8"/>
      <c r="G1" s="8"/>
    </row>
    <row r="2" spans="1:7" ht="15" x14ac:dyDescent="0.2">
      <c r="A2" s="12" t="s">
        <v>118</v>
      </c>
      <c r="B2" s="13"/>
      <c r="C2" s="9"/>
      <c r="D2" s="10"/>
      <c r="E2" s="11"/>
    </row>
    <row r="3" spans="1:7" ht="15" x14ac:dyDescent="0.2">
      <c r="A3" s="89"/>
      <c r="B3" s="13"/>
      <c r="C3" s="9"/>
      <c r="D3" s="10"/>
      <c r="E3" s="11"/>
    </row>
    <row r="4" spans="1:7" ht="15.75" x14ac:dyDescent="0.25">
      <c r="A4" s="39" t="s">
        <v>51</v>
      </c>
      <c r="B4" s="89"/>
      <c r="D4" s="10"/>
      <c r="E4" s="38"/>
    </row>
    <row r="5" spans="1:7" ht="15.75" x14ac:dyDescent="0.25">
      <c r="A5" s="39"/>
      <c r="B5" s="89"/>
      <c r="D5" s="10"/>
      <c r="E5" s="38"/>
    </row>
    <row r="6" spans="1:7" ht="15.75" x14ac:dyDescent="0.25">
      <c r="A6" s="39" t="s">
        <v>95</v>
      </c>
      <c r="B6" s="89"/>
      <c r="D6" s="10"/>
      <c r="E6" s="38"/>
    </row>
    <row r="7" spans="1:7" ht="15" x14ac:dyDescent="0.2">
      <c r="A7" s="28" t="s">
        <v>101</v>
      </c>
      <c r="B7" s="37"/>
      <c r="C7" s="37"/>
      <c r="D7" s="10"/>
      <c r="E7" s="38"/>
    </row>
    <row r="8" spans="1:7" x14ac:dyDescent="0.2">
      <c r="A8" s="16" t="s">
        <v>1</v>
      </c>
      <c r="B8" s="196" t="s">
        <v>102</v>
      </c>
      <c r="C8" s="197"/>
      <c r="D8" s="196" t="s">
        <v>103</v>
      </c>
      <c r="E8" s="197"/>
    </row>
    <row r="9" spans="1:7" s="29" customFormat="1" x14ac:dyDescent="0.2">
      <c r="A9" s="40"/>
      <c r="B9" s="45" t="s">
        <v>2</v>
      </c>
      <c r="C9" s="45" t="s">
        <v>3</v>
      </c>
      <c r="D9" s="45" t="s">
        <v>2</v>
      </c>
      <c r="E9" s="46" t="s">
        <v>4</v>
      </c>
      <c r="F9"/>
      <c r="G9"/>
    </row>
    <row r="10" spans="1:7" x14ac:dyDescent="0.2">
      <c r="A10" s="54" t="s">
        <v>5</v>
      </c>
      <c r="B10" s="157">
        <v>92119.063702290005</v>
      </c>
      <c r="C10" s="158">
        <v>3.7382477372140328</v>
      </c>
      <c r="D10" s="157">
        <v>128240.57515005997</v>
      </c>
      <c r="E10" s="158">
        <v>6.1689030317070541</v>
      </c>
    </row>
    <row r="11" spans="1:7" x14ac:dyDescent="0.2">
      <c r="A11" s="54" t="s">
        <v>6</v>
      </c>
      <c r="B11" s="157">
        <v>58758.349132999996</v>
      </c>
      <c r="C11" s="158">
        <v>2.3844496118495502</v>
      </c>
      <c r="D11" s="157">
        <v>95378.140004989997</v>
      </c>
      <c r="E11" s="158">
        <v>4.5880837351741048</v>
      </c>
    </row>
    <row r="12" spans="1:7" x14ac:dyDescent="0.2">
      <c r="A12" s="41" t="s">
        <v>58</v>
      </c>
      <c r="B12" s="159">
        <v>33360.714569290009</v>
      </c>
      <c r="C12" s="160">
        <v>1.3537981253644829</v>
      </c>
      <c r="D12" s="159">
        <v>32862.435145069976</v>
      </c>
      <c r="E12" s="160">
        <v>1.5808192965329491</v>
      </c>
      <c r="F12" s="91"/>
    </row>
    <row r="13" spans="1:7" x14ac:dyDescent="0.2">
      <c r="A13" s="47" t="s">
        <v>64</v>
      </c>
      <c r="B13" s="157">
        <v>1811.0353150000001</v>
      </c>
      <c r="C13" s="158">
        <v>7.3492916625738064E-2</v>
      </c>
      <c r="D13" s="157">
        <v>1125.8030239999998</v>
      </c>
      <c r="E13" s="158">
        <v>5.4155790238245197E-2</v>
      </c>
    </row>
    <row r="14" spans="1:7" x14ac:dyDescent="0.2">
      <c r="A14" s="54" t="s">
        <v>8</v>
      </c>
      <c r="B14" s="157">
        <v>9401.8262286400004</v>
      </c>
      <c r="C14" s="158">
        <v>0.38153183730219908</v>
      </c>
      <c r="D14" s="157">
        <v>9421.3933218599996</v>
      </c>
      <c r="E14" s="158">
        <v>0.45320805648382617</v>
      </c>
    </row>
    <row r="15" spans="1:7" x14ac:dyDescent="0.2">
      <c r="A15" s="54" t="s">
        <v>9</v>
      </c>
      <c r="B15" s="157">
        <v>2726.1150480000001</v>
      </c>
      <c r="C15" s="158">
        <v>0.11062740978898798</v>
      </c>
      <c r="D15" s="157">
        <v>2710.0120950000005</v>
      </c>
      <c r="E15" s="158">
        <v>0.13036281075038883</v>
      </c>
    </row>
    <row r="16" spans="1:7" x14ac:dyDescent="0.2">
      <c r="A16" s="47" t="s">
        <v>67</v>
      </c>
      <c r="B16" s="157">
        <v>8557.1664358340022</v>
      </c>
      <c r="C16" s="158">
        <v>0.34725502822197174</v>
      </c>
      <c r="D16" s="157">
        <v>1088.3133384950002</v>
      </c>
      <c r="E16" s="158">
        <v>5.2352381026309611E-2</v>
      </c>
    </row>
    <row r="17" spans="1:9" x14ac:dyDescent="0.2">
      <c r="A17" s="161" t="s">
        <v>96</v>
      </c>
      <c r="B17" s="157">
        <v>571.38099999999997</v>
      </c>
      <c r="C17" s="158">
        <v>2.318698914743738E-2</v>
      </c>
      <c r="D17" s="157">
        <v>-470.48699999999997</v>
      </c>
      <c r="E17" s="158">
        <v>-2.2632374170831211E-2</v>
      </c>
    </row>
    <row r="18" spans="1:9" x14ac:dyDescent="0.2">
      <c r="A18" s="54" t="s">
        <v>54</v>
      </c>
      <c r="B18" s="157">
        <v>1471.1399898499997</v>
      </c>
      <c r="C18" s="158">
        <v>5.9699757218061297E-2</v>
      </c>
      <c r="D18" s="157">
        <v>1203.6537896499999</v>
      </c>
      <c r="E18" s="158">
        <v>5.7900734641972602E-2</v>
      </c>
    </row>
    <row r="19" spans="1:9" x14ac:dyDescent="0.2">
      <c r="A19" s="54" t="s">
        <v>65</v>
      </c>
      <c r="B19" s="157">
        <v>19388.606318186998</v>
      </c>
      <c r="C19" s="158">
        <v>0.78680145871797935</v>
      </c>
      <c r="D19" s="157">
        <v>18388.224201788998</v>
      </c>
      <c r="E19" s="158">
        <v>0.88454977602361529</v>
      </c>
    </row>
    <row r="20" spans="1:9" x14ac:dyDescent="0.2">
      <c r="A20" s="54" t="s">
        <v>66</v>
      </c>
      <c r="B20" s="157">
        <v>12659.269203690001</v>
      </c>
      <c r="C20" s="158">
        <v>0.51372085813222412</v>
      </c>
      <c r="D20" s="157">
        <v>11753.25323428</v>
      </c>
      <c r="E20" s="158">
        <v>0.56538018037216142</v>
      </c>
    </row>
    <row r="21" spans="1:9" x14ac:dyDescent="0.2">
      <c r="A21" s="47" t="s">
        <v>37</v>
      </c>
      <c r="B21" s="157">
        <v>1413.9729733900001</v>
      </c>
      <c r="C21" s="158">
        <v>5.7379884855750712E-2</v>
      </c>
      <c r="D21" s="157">
        <v>879.93013701999985</v>
      </c>
      <c r="E21" s="158">
        <v>4.2328285596047101E-2</v>
      </c>
    </row>
    <row r="22" spans="1:9" x14ac:dyDescent="0.2">
      <c r="A22" s="54" t="s">
        <v>63</v>
      </c>
      <c r="B22" s="162">
        <v>3302.4786937959998</v>
      </c>
      <c r="C22" s="158">
        <v>0.13401659773897107</v>
      </c>
      <c r="D22" s="162">
        <v>3075.8478295989999</v>
      </c>
      <c r="E22" s="158">
        <v>0.14796102543114614</v>
      </c>
    </row>
    <row r="23" spans="1:9" x14ac:dyDescent="0.2">
      <c r="A23" s="41" t="s">
        <v>12</v>
      </c>
      <c r="B23" s="162">
        <v>28342.090505241016</v>
      </c>
      <c r="C23" s="160">
        <v>1.1501393027782014</v>
      </c>
      <c r="D23" s="162">
        <v>20177.097355666978</v>
      </c>
      <c r="E23" s="160">
        <v>0.97060198695127398</v>
      </c>
      <c r="F23" s="91"/>
      <c r="H23" s="91"/>
    </row>
    <row r="24" spans="1:9" x14ac:dyDescent="0.2">
      <c r="A24" s="161" t="s">
        <v>13</v>
      </c>
      <c r="B24" s="157">
        <v>6886.4199272369988</v>
      </c>
      <c r="C24" s="158">
        <v>0.27945511684417368</v>
      </c>
      <c r="D24" s="157">
        <v>1674.2230626560001</v>
      </c>
      <c r="E24" s="158">
        <v>8.0537066485292019E-2</v>
      </c>
      <c r="F24" s="91"/>
    </row>
    <row r="25" spans="1:9" x14ac:dyDescent="0.2">
      <c r="A25" s="161" t="s">
        <v>55</v>
      </c>
      <c r="B25" s="157">
        <v>1606.6332125710001</v>
      </c>
      <c r="C25" s="158">
        <v>6.5198154758027024E-2</v>
      </c>
      <c r="D25" s="157">
        <v>141.19932514799999</v>
      </c>
      <c r="E25" s="158">
        <v>6.7922726014074631E-3</v>
      </c>
    </row>
    <row r="26" spans="1:9" x14ac:dyDescent="0.2">
      <c r="A26" s="161" t="s">
        <v>97</v>
      </c>
      <c r="B26" s="157">
        <v>-150.83742100000001</v>
      </c>
      <c r="C26" s="158">
        <v>-6.1210744560187399E-3</v>
      </c>
      <c r="D26" s="157">
        <v>-35.85769599999999</v>
      </c>
      <c r="E26" s="158">
        <v>-1.7249037545690263E-3</v>
      </c>
    </row>
    <row r="27" spans="1:9" x14ac:dyDescent="0.2">
      <c r="A27" s="163" t="s">
        <v>98</v>
      </c>
      <c r="B27" s="162">
        <v>22.5</v>
      </c>
      <c r="C27" s="158">
        <v>9.1306371023422395E-4</v>
      </c>
      <c r="D27" s="162">
        <v>-131.4</v>
      </c>
      <c r="E27" s="158">
        <v>-6.320884458119398E-3</v>
      </c>
    </row>
    <row r="28" spans="1:9" x14ac:dyDescent="0.2">
      <c r="A28" s="56" t="s">
        <v>60</v>
      </c>
      <c r="B28" s="162">
        <v>21629.007999004018</v>
      </c>
      <c r="C28" s="160">
        <v>0.87771832410028072</v>
      </c>
      <c r="D28" s="162">
        <v>18407.331989010974</v>
      </c>
      <c r="E28" s="160">
        <v>0.88546893976243146</v>
      </c>
      <c r="F28" s="91"/>
      <c r="H28" s="91"/>
    </row>
    <row r="29" spans="1:9" ht="14.25" customHeight="1" x14ac:dyDescent="0.2">
      <c r="A29" s="92" t="s">
        <v>47</v>
      </c>
      <c r="B29" s="162">
        <v>6244.0619539999989</v>
      </c>
      <c r="C29" s="160">
        <v>0.25338783887340433</v>
      </c>
      <c r="D29" s="162">
        <v>5047.2718459999996</v>
      </c>
      <c r="E29" s="160">
        <v>0.24279468924874431</v>
      </c>
      <c r="F29" s="112"/>
      <c r="G29" s="37"/>
    </row>
    <row r="30" spans="1:9" x14ac:dyDescent="0.2">
      <c r="A30" s="56" t="s">
        <v>59</v>
      </c>
      <c r="B30" s="162">
        <v>15384.946045004019</v>
      </c>
      <c r="C30" s="160">
        <v>0.62433048522687629</v>
      </c>
      <c r="D30" s="162">
        <v>13360.060143010975</v>
      </c>
      <c r="E30" s="160">
        <v>0.64267425051368721</v>
      </c>
    </row>
    <row r="32" spans="1:9" x14ac:dyDescent="0.2">
      <c r="A32" s="43" t="s">
        <v>15</v>
      </c>
      <c r="B32" s="67">
        <v>40086</v>
      </c>
      <c r="C32" s="66"/>
      <c r="D32" s="68">
        <v>39721</v>
      </c>
      <c r="I32" s="69"/>
    </row>
    <row r="33" spans="1:9" x14ac:dyDescent="0.2">
      <c r="A33" s="44"/>
      <c r="B33" s="63" t="s">
        <v>2</v>
      </c>
      <c r="C33" s="64" t="s">
        <v>36</v>
      </c>
      <c r="D33" s="65" t="s">
        <v>2</v>
      </c>
      <c r="I33" s="69"/>
    </row>
    <row r="34" spans="1:9" x14ac:dyDescent="0.2">
      <c r="A34" s="164" t="s">
        <v>38</v>
      </c>
      <c r="B34" s="141">
        <v>3246739</v>
      </c>
      <c r="C34" s="165">
        <f>(B34/D34-1)*100</f>
        <v>10.776480334314599</v>
      </c>
      <c r="D34" s="141">
        <v>2930892</v>
      </c>
      <c r="I34" s="69"/>
    </row>
    <row r="35" spans="1:9" x14ac:dyDescent="0.2">
      <c r="A35" s="54" t="s">
        <v>16</v>
      </c>
      <c r="B35" s="143">
        <v>2025138</v>
      </c>
      <c r="C35" s="166">
        <f t="shared" ref="C35:C41" si="0">(B35/D35-1)*100</f>
        <v>-5.5553456928477356</v>
      </c>
      <c r="D35" s="143">
        <v>2144259</v>
      </c>
      <c r="I35" s="69"/>
    </row>
    <row r="36" spans="1:9" x14ac:dyDescent="0.2">
      <c r="A36" s="54" t="s">
        <v>61</v>
      </c>
      <c r="B36" s="143">
        <v>1813422</v>
      </c>
      <c r="C36" s="166">
        <f t="shared" si="0"/>
        <v>-6.6646422119398192</v>
      </c>
      <c r="D36" s="143">
        <v>1942910</v>
      </c>
      <c r="I36" s="69"/>
    </row>
    <row r="37" spans="1:9" x14ac:dyDescent="0.2">
      <c r="A37" s="54" t="s">
        <v>62</v>
      </c>
      <c r="B37" s="26">
        <f>B35-B36</f>
        <v>211716</v>
      </c>
      <c r="C37" s="166">
        <f t="shared" si="0"/>
        <v>5.1487715359897601</v>
      </c>
      <c r="D37" s="26">
        <f>D35-D36</f>
        <v>201349</v>
      </c>
      <c r="I37" s="69"/>
    </row>
    <row r="38" spans="1:9" x14ac:dyDescent="0.2">
      <c r="A38" s="54" t="s">
        <v>57</v>
      </c>
      <c r="B38" s="143">
        <v>15744</v>
      </c>
      <c r="C38" s="166">
        <f t="shared" si="0"/>
        <v>104.20233463035018</v>
      </c>
      <c r="D38" s="143">
        <v>7710</v>
      </c>
      <c r="I38" s="69"/>
    </row>
    <row r="39" spans="1:9" x14ac:dyDescent="0.2">
      <c r="A39" s="54" t="s">
        <v>56</v>
      </c>
      <c r="B39" s="143">
        <v>6929</v>
      </c>
      <c r="C39" s="166">
        <f t="shared" si="0"/>
        <v>101.24891083357537</v>
      </c>
      <c r="D39" s="143">
        <v>3443</v>
      </c>
      <c r="I39" s="70"/>
    </row>
    <row r="40" spans="1:9" x14ac:dyDescent="0.2">
      <c r="A40" s="54" t="s">
        <v>17</v>
      </c>
      <c r="B40" s="143">
        <v>1372423</v>
      </c>
      <c r="C40" s="166">
        <f t="shared" si="0"/>
        <v>1.2724518310865296</v>
      </c>
      <c r="D40" s="143">
        <v>1355179</v>
      </c>
      <c r="E40" s="74"/>
    </row>
    <row r="41" spans="1:9" x14ac:dyDescent="0.2">
      <c r="A41" s="73" t="s">
        <v>18</v>
      </c>
      <c r="B41" s="145">
        <v>710840</v>
      </c>
      <c r="C41" s="167">
        <f t="shared" si="0"/>
        <v>-0.73106867297419997</v>
      </c>
      <c r="D41" s="145">
        <v>716075</v>
      </c>
      <c r="E41" s="74"/>
      <c r="F41" s="30"/>
      <c r="G41" s="31"/>
    </row>
    <row r="42" spans="1:9" x14ac:dyDescent="0.2">
      <c r="A42" s="48"/>
      <c r="B42" s="74"/>
      <c r="C42" s="74"/>
      <c r="D42" s="74"/>
      <c r="E42" s="74"/>
      <c r="F42" s="30"/>
      <c r="G42" s="31"/>
    </row>
    <row r="43" spans="1:9" x14ac:dyDescent="0.2">
      <c r="A43" s="48"/>
      <c r="B43" s="74"/>
      <c r="C43" s="74"/>
      <c r="D43" s="74"/>
      <c r="E43" s="74"/>
      <c r="F43" s="30"/>
      <c r="G43" s="31"/>
    </row>
    <row r="44" spans="1:9" x14ac:dyDescent="0.2">
      <c r="F44" s="28"/>
      <c r="G44" s="28"/>
    </row>
    <row r="45" spans="1:9" ht="15.75" x14ac:dyDescent="0.25">
      <c r="A45" s="14" t="s">
        <v>21</v>
      </c>
    </row>
    <row r="46" spans="1:9" x14ac:dyDescent="0.2">
      <c r="A46" s="100" t="s">
        <v>104</v>
      </c>
      <c r="B46" s="9"/>
      <c r="C46" s="9"/>
      <c r="D46" s="9"/>
      <c r="E46" s="9"/>
    </row>
    <row r="47" spans="1:9" x14ac:dyDescent="0.2">
      <c r="A47" s="16" t="s">
        <v>1</v>
      </c>
      <c r="B47" s="196" t="s">
        <v>105</v>
      </c>
      <c r="C47" s="197"/>
      <c r="D47" s="196" t="s">
        <v>106</v>
      </c>
      <c r="E47" s="197"/>
    </row>
    <row r="48" spans="1:9" x14ac:dyDescent="0.2">
      <c r="A48" s="50"/>
      <c r="B48" s="57" t="s">
        <v>2</v>
      </c>
      <c r="C48" s="57" t="s">
        <v>3</v>
      </c>
      <c r="D48" s="57" t="s">
        <v>2</v>
      </c>
      <c r="E48" s="58" t="s">
        <v>4</v>
      </c>
    </row>
    <row r="49" spans="1:5" x14ac:dyDescent="0.2">
      <c r="A49" s="17" t="s">
        <v>5</v>
      </c>
      <c r="B49" s="18">
        <v>7636.8</v>
      </c>
      <c r="C49" s="19">
        <v>7.7</v>
      </c>
      <c r="D49" s="18">
        <v>8495.2999999999993</v>
      </c>
      <c r="E49" s="19">
        <v>9.2100000000000009</v>
      </c>
    </row>
    <row r="50" spans="1:5" x14ac:dyDescent="0.2">
      <c r="A50" s="20" t="s">
        <v>6</v>
      </c>
      <c r="B50" s="18">
        <v>2627.9</v>
      </c>
      <c r="C50" s="34">
        <v>2.65</v>
      </c>
      <c r="D50" s="18">
        <v>4914.3</v>
      </c>
      <c r="E50" s="19">
        <v>5.33</v>
      </c>
    </row>
    <row r="51" spans="1:5" x14ac:dyDescent="0.2">
      <c r="A51" s="21" t="s">
        <v>7</v>
      </c>
      <c r="B51" s="22">
        <f>B49-B50</f>
        <v>5008.8999999999996</v>
      </c>
      <c r="C51" s="23">
        <f>C49-C50</f>
        <v>5.0500000000000007</v>
      </c>
      <c r="D51" s="22">
        <f>D49-D50</f>
        <v>3580.9999999999991</v>
      </c>
      <c r="E51" s="23">
        <f>E49-E50</f>
        <v>3.8800000000000008</v>
      </c>
    </row>
    <row r="52" spans="1:5" x14ac:dyDescent="0.2">
      <c r="A52" s="20" t="s">
        <v>49</v>
      </c>
      <c r="B52" s="18">
        <v>0.3</v>
      </c>
      <c r="C52" s="19">
        <v>0</v>
      </c>
      <c r="D52" s="18">
        <v>0.3</v>
      </c>
      <c r="E52" s="19">
        <v>0</v>
      </c>
    </row>
    <row r="53" spans="1:5" x14ac:dyDescent="0.2">
      <c r="A53" s="20" t="s">
        <v>8</v>
      </c>
      <c r="B53" s="18">
        <v>669.3</v>
      </c>
      <c r="C53" s="19">
        <v>0.68</v>
      </c>
      <c r="D53" s="18">
        <v>679.9</v>
      </c>
      <c r="E53" s="19">
        <v>0.74</v>
      </c>
    </row>
    <row r="54" spans="1:5" x14ac:dyDescent="0.2">
      <c r="A54" s="20" t="s">
        <v>9</v>
      </c>
      <c r="B54" s="18">
        <v>333.7</v>
      </c>
      <c r="C54" s="19">
        <v>0.34</v>
      </c>
      <c r="D54" s="18">
        <v>303.89999999999998</v>
      </c>
      <c r="E54" s="19">
        <v>0.33</v>
      </c>
    </row>
    <row r="55" spans="1:5" x14ac:dyDescent="0.2">
      <c r="A55" s="20" t="s">
        <v>69</v>
      </c>
      <c r="B55" s="18">
        <v>38.6</v>
      </c>
      <c r="C55" s="19">
        <v>0.04</v>
      </c>
      <c r="D55" s="18">
        <v>16.5</v>
      </c>
      <c r="E55" s="19">
        <v>0.02</v>
      </c>
    </row>
    <row r="56" spans="1:5" x14ac:dyDescent="0.2">
      <c r="A56" s="20" t="s">
        <v>70</v>
      </c>
      <c r="B56" s="18">
        <v>-23.4</v>
      </c>
      <c r="C56" s="19">
        <v>-0.02</v>
      </c>
      <c r="D56" s="18">
        <v>0</v>
      </c>
      <c r="E56" s="19">
        <v>0</v>
      </c>
    </row>
    <row r="57" spans="1:5" x14ac:dyDescent="0.2">
      <c r="A57" s="25" t="s">
        <v>10</v>
      </c>
      <c r="B57" s="18">
        <v>139.4</v>
      </c>
      <c r="C57" s="19">
        <v>0.14000000000000001</v>
      </c>
      <c r="D57" s="18">
        <v>151</v>
      </c>
      <c r="E57" s="19">
        <v>0.16</v>
      </c>
    </row>
    <row r="58" spans="1:5" x14ac:dyDescent="0.2">
      <c r="A58" s="20" t="s">
        <v>71</v>
      </c>
      <c r="B58" s="18">
        <v>1762.7</v>
      </c>
      <c r="C58" s="19">
        <v>1.78</v>
      </c>
      <c r="D58" s="18">
        <v>1639.3</v>
      </c>
      <c r="E58" s="19">
        <v>1.78</v>
      </c>
    </row>
    <row r="59" spans="1:5" x14ac:dyDescent="0.2">
      <c r="A59" s="101" t="s">
        <v>20</v>
      </c>
      <c r="B59" s="102">
        <v>987.3</v>
      </c>
      <c r="C59" s="103">
        <v>1</v>
      </c>
      <c r="D59" s="102">
        <v>899.9</v>
      </c>
      <c r="E59" s="103">
        <v>0.98</v>
      </c>
    </row>
    <row r="60" spans="1:5" x14ac:dyDescent="0.2">
      <c r="A60" s="25" t="s">
        <v>37</v>
      </c>
      <c r="B60" s="26">
        <v>575.4</v>
      </c>
      <c r="C60" s="42">
        <v>0.57999999999999996</v>
      </c>
      <c r="D60" s="26">
        <v>380.7</v>
      </c>
      <c r="E60" s="42">
        <v>0.41</v>
      </c>
    </row>
    <row r="61" spans="1:5" x14ac:dyDescent="0.2">
      <c r="A61" s="25" t="s">
        <v>11</v>
      </c>
      <c r="B61" s="18">
        <v>248.6</v>
      </c>
      <c r="C61" s="19">
        <v>0.25</v>
      </c>
      <c r="D61" s="18">
        <v>249.3</v>
      </c>
      <c r="E61" s="19">
        <v>0.27</v>
      </c>
    </row>
    <row r="62" spans="1:5" x14ac:dyDescent="0.2">
      <c r="A62" s="21" t="s">
        <v>12</v>
      </c>
      <c r="B62" s="22">
        <f>(B51+B52+B53-B54+B55+B56+B57-B58-B60-B61)</f>
        <v>2912.7000000000007</v>
      </c>
      <c r="C62" s="23">
        <f>(C51+C52+C53-C54+C55+C56+C57-C58-C60-C61)</f>
        <v>2.9400000000000004</v>
      </c>
      <c r="D62" s="22">
        <f>(D51+D52+D53-D54+D55+D56+D57-D58-D60-D61)</f>
        <v>1855.4999999999993</v>
      </c>
      <c r="E62" s="23">
        <f>(E51+E52+E53-E54+E55+E56+E57-E58-E60-E61)</f>
        <v>2.0100000000000002</v>
      </c>
    </row>
    <row r="63" spans="1:5" x14ac:dyDescent="0.2">
      <c r="A63" s="2" t="s">
        <v>13</v>
      </c>
      <c r="B63" s="18">
        <v>1106.5</v>
      </c>
      <c r="C63" s="19">
        <v>1.1200000000000001</v>
      </c>
      <c r="D63" s="18">
        <v>406.8</v>
      </c>
      <c r="E63" s="19">
        <v>0.44</v>
      </c>
    </row>
    <row r="64" spans="1:5" x14ac:dyDescent="0.2">
      <c r="A64" s="21" t="s">
        <v>14</v>
      </c>
      <c r="B64" s="22">
        <f>(B62-B63)</f>
        <v>1806.2000000000007</v>
      </c>
      <c r="C64" s="23">
        <f>(C62-C63)</f>
        <v>1.8200000000000003</v>
      </c>
      <c r="D64" s="22">
        <f>(D62-D63)</f>
        <v>1448.6999999999994</v>
      </c>
      <c r="E64" s="23">
        <f>(E62-E63)</f>
        <v>1.5700000000000003</v>
      </c>
    </row>
    <row r="65" spans="1:5" x14ac:dyDescent="0.2">
      <c r="A65" s="5"/>
    </row>
    <row r="66" spans="1:5" x14ac:dyDescent="0.2">
      <c r="A66" s="51" t="s">
        <v>15</v>
      </c>
      <c r="B66" s="67">
        <v>40086</v>
      </c>
      <c r="C66" s="66"/>
      <c r="D66" s="68">
        <v>39721</v>
      </c>
      <c r="E66" s="32"/>
    </row>
    <row r="67" spans="1:5" x14ac:dyDescent="0.2">
      <c r="A67" s="62"/>
      <c r="B67" s="63" t="s">
        <v>2</v>
      </c>
      <c r="C67" s="64" t="s">
        <v>36</v>
      </c>
      <c r="D67" s="65" t="s">
        <v>2</v>
      </c>
      <c r="E67" s="59"/>
    </row>
    <row r="68" spans="1:5" x14ac:dyDescent="0.2">
      <c r="A68" s="20" t="s">
        <v>38</v>
      </c>
      <c r="B68" s="18">
        <v>131444.1</v>
      </c>
      <c r="C68" s="33">
        <f>((B68-D68)/D68)*100</f>
        <v>0.12995768376710137</v>
      </c>
      <c r="D68" s="18">
        <v>131273.5</v>
      </c>
    </row>
    <row r="69" spans="1:5" x14ac:dyDescent="0.2">
      <c r="A69" s="20" t="s">
        <v>16</v>
      </c>
      <c r="B69" s="18">
        <v>122456.4</v>
      </c>
      <c r="C69" s="90">
        <f>((B69-D69)/D69)*100</f>
        <v>-7.7844633860954082E-2</v>
      </c>
      <c r="D69" s="18">
        <v>122551.8</v>
      </c>
    </row>
    <row r="70" spans="1:5" x14ac:dyDescent="0.2">
      <c r="A70" s="20" t="s">
        <v>50</v>
      </c>
      <c r="B70" s="18">
        <v>109237.2</v>
      </c>
      <c r="C70" s="90">
        <f>((B70-D70)/D70)*100</f>
        <v>0.56821948075860529</v>
      </c>
      <c r="D70" s="18">
        <v>108620</v>
      </c>
    </row>
    <row r="71" spans="1:5" x14ac:dyDescent="0.2">
      <c r="A71" s="20" t="s">
        <v>53</v>
      </c>
      <c r="B71" s="18">
        <v>2267.5</v>
      </c>
      <c r="C71" s="90">
        <f>((B71-D71)/D71)*100</f>
        <v>92.552649456521749</v>
      </c>
      <c r="D71" s="18">
        <v>1177.5999999999999</v>
      </c>
    </row>
    <row r="72" spans="1:5" x14ac:dyDescent="0.2">
      <c r="A72" s="107" t="s">
        <v>52</v>
      </c>
      <c r="B72" s="108">
        <v>304.60000000000002</v>
      </c>
      <c r="C72" s="121">
        <f>((B72-D72)/D72)*100</f>
        <v>54.855109303507902</v>
      </c>
      <c r="D72" s="108">
        <v>196.7</v>
      </c>
      <c r="E72" s="55"/>
    </row>
    <row r="73" spans="1:5" x14ac:dyDescent="0.2">
      <c r="A73" s="122"/>
      <c r="B73" s="109"/>
      <c r="C73" s="110"/>
      <c r="D73" s="98"/>
      <c r="E73" s="94"/>
    </row>
    <row r="74" spans="1:5" x14ac:dyDescent="0.2">
      <c r="A74" s="55"/>
    </row>
    <row r="75" spans="1:5" x14ac:dyDescent="0.2">
      <c r="A75" s="55"/>
    </row>
    <row r="77" spans="1:5" ht="15.75" x14ac:dyDescent="0.25">
      <c r="A77" s="14" t="s">
        <v>19</v>
      </c>
      <c r="D77" s="9"/>
      <c r="E77" s="9"/>
    </row>
    <row r="78" spans="1:5" x14ac:dyDescent="0.2">
      <c r="A78" s="100" t="s">
        <v>107</v>
      </c>
      <c r="B78" s="9"/>
      <c r="C78" s="9"/>
      <c r="D78" s="9"/>
      <c r="E78" s="9"/>
    </row>
    <row r="79" spans="1:5" x14ac:dyDescent="0.2">
      <c r="A79" s="16" t="s">
        <v>1</v>
      </c>
      <c r="B79" s="196" t="s">
        <v>105</v>
      </c>
      <c r="C79" s="197"/>
      <c r="D79" s="196" t="s">
        <v>106</v>
      </c>
      <c r="E79" s="197"/>
    </row>
    <row r="80" spans="1:5" x14ac:dyDescent="0.2">
      <c r="A80" s="50"/>
      <c r="B80" s="57" t="s">
        <v>2</v>
      </c>
      <c r="C80" s="57" t="s">
        <v>3</v>
      </c>
      <c r="D80" s="57" t="s">
        <v>2</v>
      </c>
      <c r="E80" s="58" t="s">
        <v>4</v>
      </c>
    </row>
    <row r="81" spans="1:5" x14ac:dyDescent="0.2">
      <c r="A81" s="17" t="s">
        <v>5</v>
      </c>
      <c r="B81" s="18">
        <v>24097.9</v>
      </c>
      <c r="C81" s="19">
        <v>3.23</v>
      </c>
      <c r="D81" s="18">
        <v>29108.3</v>
      </c>
      <c r="E81" s="19">
        <v>5.79</v>
      </c>
    </row>
    <row r="82" spans="1:5" x14ac:dyDescent="0.2">
      <c r="A82" s="20" t="s">
        <v>6</v>
      </c>
      <c r="B82" s="18">
        <v>18330.5</v>
      </c>
      <c r="C82" s="34">
        <v>2.46</v>
      </c>
      <c r="D82" s="18">
        <v>27018.5</v>
      </c>
      <c r="E82" s="19">
        <v>5.37</v>
      </c>
    </row>
    <row r="83" spans="1:5" x14ac:dyDescent="0.2">
      <c r="A83" s="21" t="s">
        <v>7</v>
      </c>
      <c r="B83" s="22">
        <f>B81-B82</f>
        <v>5767.4000000000015</v>
      </c>
      <c r="C83" s="23">
        <f>C81-C82</f>
        <v>0.77</v>
      </c>
      <c r="D83" s="22">
        <f>D81-D82</f>
        <v>2089.7999999999993</v>
      </c>
      <c r="E83" s="23">
        <f>E81-E82</f>
        <v>0.41999999999999993</v>
      </c>
    </row>
    <row r="84" spans="1:5" x14ac:dyDescent="0.2">
      <c r="A84" s="20" t="s">
        <v>49</v>
      </c>
      <c r="B84" s="18">
        <v>341.4</v>
      </c>
      <c r="C84" s="19">
        <v>0.05</v>
      </c>
      <c r="D84" s="18">
        <v>0.3</v>
      </c>
      <c r="E84" s="19">
        <v>0</v>
      </c>
    </row>
    <row r="85" spans="1:5" x14ac:dyDescent="0.2">
      <c r="A85" s="20" t="s">
        <v>8</v>
      </c>
      <c r="B85" s="18">
        <v>35.5</v>
      </c>
      <c r="C85" s="19">
        <v>0</v>
      </c>
      <c r="D85" s="18">
        <v>22</v>
      </c>
      <c r="E85" s="19">
        <v>0</v>
      </c>
    </row>
    <row r="86" spans="1:5" x14ac:dyDescent="0.2">
      <c r="A86" s="20" t="s">
        <v>9</v>
      </c>
      <c r="B86" s="18">
        <v>340.2</v>
      </c>
      <c r="C86" s="19">
        <v>0.05</v>
      </c>
      <c r="D86" s="18">
        <v>156.19999999999999</v>
      </c>
      <c r="E86" s="19">
        <v>0.03</v>
      </c>
    </row>
    <row r="87" spans="1:5" x14ac:dyDescent="0.2">
      <c r="A87" s="20" t="s">
        <v>69</v>
      </c>
      <c r="B87" s="18">
        <v>-3296.4</v>
      </c>
      <c r="C87" s="19">
        <v>-0.44</v>
      </c>
      <c r="D87" s="18">
        <v>-206.1</v>
      </c>
      <c r="E87" s="19">
        <v>-0.04</v>
      </c>
    </row>
    <row r="88" spans="1:5" x14ac:dyDescent="0.2">
      <c r="A88" s="20" t="s">
        <v>70</v>
      </c>
      <c r="B88" s="18">
        <v>-141.1</v>
      </c>
      <c r="C88" s="19">
        <v>-0.02</v>
      </c>
      <c r="D88" s="18">
        <v>-22.1</v>
      </c>
      <c r="E88" s="19">
        <v>0</v>
      </c>
    </row>
    <row r="89" spans="1:5" x14ac:dyDescent="0.2">
      <c r="A89" s="25" t="s">
        <v>10</v>
      </c>
      <c r="B89" s="18">
        <v>37.6</v>
      </c>
      <c r="C89" s="19">
        <v>0.01</v>
      </c>
      <c r="D89" s="18">
        <v>43.7</v>
      </c>
      <c r="E89" s="19">
        <v>0.01</v>
      </c>
    </row>
    <row r="90" spans="1:5" x14ac:dyDescent="0.2">
      <c r="A90" s="20" t="s">
        <v>71</v>
      </c>
      <c r="B90" s="18">
        <v>348.2</v>
      </c>
      <c r="C90" s="19">
        <v>0.05</v>
      </c>
      <c r="D90" s="18">
        <v>322.89999999999998</v>
      </c>
      <c r="E90" s="19">
        <v>7.0000000000000007E-2</v>
      </c>
    </row>
    <row r="91" spans="1:5" x14ac:dyDescent="0.2">
      <c r="A91" s="101" t="s">
        <v>20</v>
      </c>
      <c r="B91" s="102">
        <v>223.1</v>
      </c>
      <c r="C91" s="103">
        <v>0.02</v>
      </c>
      <c r="D91" s="102">
        <v>199.4</v>
      </c>
      <c r="E91" s="103">
        <v>0.04</v>
      </c>
    </row>
    <row r="92" spans="1:5" x14ac:dyDescent="0.2">
      <c r="A92" s="25" t="s">
        <v>37</v>
      </c>
      <c r="B92" s="26">
        <v>26.7</v>
      </c>
      <c r="C92" s="42">
        <v>0</v>
      </c>
      <c r="D92" s="26">
        <v>25.3</v>
      </c>
      <c r="E92" s="42">
        <v>0.01</v>
      </c>
    </row>
    <row r="93" spans="1:5" x14ac:dyDescent="0.2">
      <c r="A93" s="25" t="s">
        <v>11</v>
      </c>
      <c r="B93" s="18">
        <v>669</v>
      </c>
      <c r="C93" s="19">
        <v>0.09</v>
      </c>
      <c r="D93" s="18">
        <v>279.10000000000002</v>
      </c>
      <c r="E93" s="19">
        <v>0.06</v>
      </c>
    </row>
    <row r="94" spans="1:5" x14ac:dyDescent="0.2">
      <c r="A94" s="21" t="s">
        <v>12</v>
      </c>
      <c r="B94" s="22">
        <f>(B83+B84+B85-B86+B87+B88+B89-B90-B92-B93)</f>
        <v>1360.3000000000013</v>
      </c>
      <c r="C94" s="23">
        <f>(C83+C84+C85-C86+C87+C88+C89-C90-C92-C93)</f>
        <v>0.18000000000000002</v>
      </c>
      <c r="D94" s="22">
        <f>(D83+D84+D85-D86+D87+D88+D89-D90-D92-D93)</f>
        <v>1144.0999999999995</v>
      </c>
      <c r="E94" s="23">
        <f>(E83+E84+E85-E86+E87+E88+E89-E90-E92-E93)</f>
        <v>0.21999999999999992</v>
      </c>
    </row>
    <row r="95" spans="1:5" x14ac:dyDescent="0.2">
      <c r="A95" s="20" t="s">
        <v>13</v>
      </c>
      <c r="B95" s="18">
        <v>68.2</v>
      </c>
      <c r="C95" s="19">
        <v>0.01</v>
      </c>
      <c r="D95" s="18">
        <v>17.100000000000001</v>
      </c>
      <c r="E95" s="19">
        <v>0</v>
      </c>
    </row>
    <row r="96" spans="1:5" x14ac:dyDescent="0.2">
      <c r="A96" s="21" t="s">
        <v>14</v>
      </c>
      <c r="B96" s="22">
        <f>(B94-B95)</f>
        <v>1292.1000000000013</v>
      </c>
      <c r="C96" s="23">
        <f>(C94-C95)</f>
        <v>0.17</v>
      </c>
      <c r="D96" s="22">
        <f>(D94-D95)</f>
        <v>1126.9999999999995</v>
      </c>
      <c r="E96" s="23">
        <f>(E94-E95)</f>
        <v>0.21999999999999992</v>
      </c>
    </row>
    <row r="97" spans="1:5" x14ac:dyDescent="0.2">
      <c r="A97" s="5"/>
      <c r="B97" s="32"/>
      <c r="C97" s="32"/>
      <c r="D97" s="32"/>
      <c r="E97" s="32"/>
    </row>
    <row r="98" spans="1:5" x14ac:dyDescent="0.2">
      <c r="A98" s="51" t="s">
        <v>15</v>
      </c>
      <c r="B98" s="67">
        <v>40086</v>
      </c>
      <c r="C98" s="66"/>
      <c r="D98" s="68">
        <v>39721</v>
      </c>
      <c r="E98" s="32"/>
    </row>
    <row r="99" spans="1:5" x14ac:dyDescent="0.2">
      <c r="A99" s="62"/>
      <c r="B99" s="63" t="s">
        <v>2</v>
      </c>
      <c r="C99" s="64" t="s">
        <v>36</v>
      </c>
      <c r="D99" s="65" t="s">
        <v>2</v>
      </c>
      <c r="E99" s="59"/>
    </row>
    <row r="100" spans="1:5" x14ac:dyDescent="0.2">
      <c r="A100" s="20" t="s">
        <v>38</v>
      </c>
      <c r="B100" s="18">
        <v>1056381.8999999999</v>
      </c>
      <c r="C100" s="33">
        <f t="shared" ref="C100:C107" si="1">((B100-D100)/D100)*100</f>
        <v>34.025926671185019</v>
      </c>
      <c r="D100" s="18">
        <v>788192.2</v>
      </c>
    </row>
    <row r="101" spans="1:5" x14ac:dyDescent="0.2">
      <c r="A101" s="20" t="s">
        <v>16</v>
      </c>
      <c r="B101" s="18">
        <v>739271.3</v>
      </c>
      <c r="C101" s="33">
        <f t="shared" si="1"/>
        <v>52.486966530152579</v>
      </c>
      <c r="D101" s="18">
        <v>484809.5</v>
      </c>
    </row>
    <row r="102" spans="1:5" x14ac:dyDescent="0.2">
      <c r="A102" s="104" t="s">
        <v>61</v>
      </c>
      <c r="B102" s="105">
        <v>570523.69999999995</v>
      </c>
      <c r="C102" s="111">
        <f t="shared" si="1"/>
        <v>66.680797183167712</v>
      </c>
      <c r="D102" s="105">
        <v>342285.2</v>
      </c>
      <c r="E102" s="106"/>
    </row>
    <row r="103" spans="1:5" x14ac:dyDescent="0.2">
      <c r="A103" s="104" t="s">
        <v>62</v>
      </c>
      <c r="B103" s="105">
        <v>168747.6</v>
      </c>
      <c r="C103" s="111">
        <f t="shared" si="1"/>
        <v>18.399178245393959</v>
      </c>
      <c r="D103" s="105">
        <v>142524.29999999999</v>
      </c>
      <c r="E103" s="106"/>
    </row>
    <row r="104" spans="1:5" x14ac:dyDescent="0.2">
      <c r="A104" s="20" t="s">
        <v>50</v>
      </c>
      <c r="B104" s="18">
        <v>161973.70000000001</v>
      </c>
      <c r="C104" s="90">
        <f t="shared" si="1"/>
        <v>-5.15829425845165</v>
      </c>
      <c r="D104" s="18">
        <v>170783.2</v>
      </c>
    </row>
    <row r="105" spans="1:5" x14ac:dyDescent="0.2">
      <c r="A105" s="20" t="s">
        <v>46</v>
      </c>
      <c r="B105" s="18">
        <v>804361.4</v>
      </c>
      <c r="C105" s="33">
        <f t="shared" si="1"/>
        <v>42.960730122901658</v>
      </c>
      <c r="D105" s="18">
        <v>562645</v>
      </c>
    </row>
    <row r="106" spans="1:5" x14ac:dyDescent="0.2">
      <c r="A106" s="20" t="s">
        <v>53</v>
      </c>
      <c r="B106" s="18">
        <v>279.2</v>
      </c>
      <c r="C106" s="33">
        <f t="shared" si="1"/>
        <v>279.86394557823127</v>
      </c>
      <c r="D106" s="18">
        <v>73.5</v>
      </c>
    </row>
    <row r="107" spans="1:5" x14ac:dyDescent="0.2">
      <c r="A107" s="107" t="s">
        <v>52</v>
      </c>
      <c r="B107" s="108">
        <v>193.2</v>
      </c>
      <c r="C107" s="121">
        <f t="shared" si="1"/>
        <v>173.6543909348442</v>
      </c>
      <c r="D107" s="108">
        <v>70.599999999999994</v>
      </c>
      <c r="E107" s="55"/>
    </row>
    <row r="108" spans="1:5" x14ac:dyDescent="0.2">
      <c r="A108" s="122"/>
      <c r="B108" s="96"/>
      <c r="C108" s="110"/>
      <c r="D108" s="98"/>
      <c r="E108" s="94"/>
    </row>
    <row r="109" spans="1:5" x14ac:dyDescent="0.2">
      <c r="A109" s="55"/>
    </row>
    <row r="110" spans="1:5" x14ac:dyDescent="0.2">
      <c r="A110" s="55"/>
    </row>
    <row r="111" spans="1:5" x14ac:dyDescent="0.2">
      <c r="A111" s="55"/>
    </row>
    <row r="112" spans="1:5" x14ac:dyDescent="0.2">
      <c r="A112" s="55"/>
    </row>
    <row r="113" spans="1:5" x14ac:dyDescent="0.2">
      <c r="A113" s="55"/>
    </row>
    <row r="114" spans="1:5" x14ac:dyDescent="0.2">
      <c r="A114" s="55"/>
    </row>
    <row r="115" spans="1:5" x14ac:dyDescent="0.2">
      <c r="A115" s="95"/>
      <c r="B115" s="96"/>
      <c r="C115" s="97"/>
      <c r="D115" s="98"/>
      <c r="E115" s="94"/>
    </row>
    <row r="116" spans="1:5" ht="15.75" x14ac:dyDescent="0.25">
      <c r="A116" s="14" t="s">
        <v>108</v>
      </c>
      <c r="B116" s="87"/>
      <c r="C116" s="9"/>
      <c r="D116" s="9"/>
      <c r="E116" s="9"/>
    </row>
    <row r="117" spans="1:5" x14ac:dyDescent="0.2">
      <c r="A117" s="15" t="s">
        <v>75</v>
      </c>
      <c r="B117" s="9"/>
      <c r="C117" s="9"/>
      <c r="D117" s="9"/>
      <c r="E117" s="9"/>
    </row>
    <row r="118" spans="1:5" x14ac:dyDescent="0.2">
      <c r="A118" s="16" t="s">
        <v>1</v>
      </c>
      <c r="B118" s="198" t="s">
        <v>102</v>
      </c>
      <c r="C118" s="199"/>
      <c r="D118" s="198" t="s">
        <v>103</v>
      </c>
      <c r="E118" s="199"/>
    </row>
    <row r="119" spans="1:5" x14ac:dyDescent="0.2">
      <c r="A119" s="50"/>
      <c r="B119" s="57" t="s">
        <v>2</v>
      </c>
      <c r="C119" s="138" t="s">
        <v>3</v>
      </c>
      <c r="D119" s="57" t="s">
        <v>2</v>
      </c>
      <c r="E119" s="57" t="s">
        <v>3</v>
      </c>
    </row>
    <row r="120" spans="1:5" x14ac:dyDescent="0.2">
      <c r="A120" s="35" t="s">
        <v>32</v>
      </c>
      <c r="B120" s="139">
        <v>60282.941451479994</v>
      </c>
      <c r="C120" s="186">
        <v>10.647047105536323</v>
      </c>
      <c r="D120" s="79">
        <v>63613.658933390005</v>
      </c>
      <c r="E120" s="186">
        <v>15.8030769358979</v>
      </c>
    </row>
    <row r="121" spans="1:5" x14ac:dyDescent="0.2">
      <c r="A121" s="25" t="s">
        <v>109</v>
      </c>
      <c r="B121" s="139">
        <v>8851.7966214799999</v>
      </c>
      <c r="C121" s="187">
        <v>1.5633858157598421</v>
      </c>
      <c r="D121" s="79">
        <v>10452.732888009999</v>
      </c>
      <c r="E121" s="187">
        <v>2.5966961308196121</v>
      </c>
    </row>
    <row r="122" spans="1:5" x14ac:dyDescent="0.2">
      <c r="A122" s="25" t="s">
        <v>72</v>
      </c>
      <c r="B122" s="139">
        <v>27585.769969540004</v>
      </c>
      <c r="C122" s="187">
        <v>4.8721410275671113</v>
      </c>
      <c r="D122" s="79">
        <v>-15017.80526751188</v>
      </c>
      <c r="E122" s="187">
        <v>-3.7307637389531254</v>
      </c>
    </row>
    <row r="123" spans="1:5" x14ac:dyDescent="0.2">
      <c r="A123" s="25" t="s">
        <v>110</v>
      </c>
      <c r="B123" s="139">
        <v>16862.109848979999</v>
      </c>
      <c r="C123" s="187">
        <v>2.9781505934861836</v>
      </c>
      <c r="D123" s="79">
        <v>15888.216225404049</v>
      </c>
      <c r="E123" s="187">
        <v>3.9469935795887916</v>
      </c>
    </row>
    <row r="124" spans="1:5" x14ac:dyDescent="0.2">
      <c r="A124" s="25" t="s">
        <v>111</v>
      </c>
      <c r="B124" s="139">
        <v>4208.0724526699996</v>
      </c>
      <c r="C124" s="187">
        <v>0.7432209601641343</v>
      </c>
      <c r="D124" s="79">
        <v>-2324.0472534143805</v>
      </c>
      <c r="E124" s="187">
        <v>-0.57734609459937969</v>
      </c>
    </row>
    <row r="125" spans="1:5" x14ac:dyDescent="0.2">
      <c r="A125" s="25" t="s">
        <v>112</v>
      </c>
      <c r="B125" s="139">
        <v>6146.6178698900012</v>
      </c>
      <c r="C125" s="187">
        <v>1.0856027994772557</v>
      </c>
      <c r="D125" s="79">
        <v>-31222.259400501553</v>
      </c>
      <c r="E125" s="187">
        <v>-7.756317993519847</v>
      </c>
    </row>
    <row r="126" spans="1:5" x14ac:dyDescent="0.2">
      <c r="A126" s="25" t="s">
        <v>33</v>
      </c>
      <c r="B126" s="139">
        <v>34943.616416010009</v>
      </c>
      <c r="C126" s="187">
        <v>6.1716684863246138</v>
      </c>
      <c r="D126" s="79">
        <v>49762.110403359999</v>
      </c>
      <c r="E126" s="187">
        <v>12.362037845054292</v>
      </c>
    </row>
    <row r="127" spans="1:5" x14ac:dyDescent="0.2">
      <c r="A127" s="25" t="s">
        <v>113</v>
      </c>
      <c r="B127" s="139">
        <v>7958.2320120000004</v>
      </c>
      <c r="C127" s="187">
        <v>1.4055663023137184</v>
      </c>
      <c r="D127" s="79">
        <v>8096.5066416200007</v>
      </c>
      <c r="E127" s="187">
        <v>2.0113560438883988</v>
      </c>
    </row>
    <row r="128" spans="1:5" x14ac:dyDescent="0.2">
      <c r="A128" s="25" t="s">
        <v>73</v>
      </c>
      <c r="B128" s="139">
        <v>-30993.365376000002</v>
      </c>
      <c r="C128" s="187">
        <v>-5.4739834051224623</v>
      </c>
      <c r="D128" s="79">
        <v>-1758.6622605899997</v>
      </c>
      <c r="E128" s="187">
        <v>-0.43689162790439762</v>
      </c>
    </row>
    <row r="129" spans="1:5" x14ac:dyDescent="0.2">
      <c r="A129" s="25" t="s">
        <v>114</v>
      </c>
      <c r="B129" s="139">
        <v>-30.696919000000005</v>
      </c>
      <c r="C129" s="187">
        <v>-5.4216256658758148E-3</v>
      </c>
      <c r="D129" s="79">
        <v>77.926675999999986</v>
      </c>
      <c r="E129" s="187">
        <v>1.9358755286758067E-2</v>
      </c>
    </row>
    <row r="130" spans="1:5" x14ac:dyDescent="0.2">
      <c r="A130" s="25" t="s">
        <v>115</v>
      </c>
      <c r="B130" s="139">
        <v>-2698.888641</v>
      </c>
      <c r="C130" s="187">
        <v>-0.47667207009883622</v>
      </c>
      <c r="D130" s="79">
        <v>17738.290619350002</v>
      </c>
      <c r="E130" s="187">
        <v>4.4065940565127262</v>
      </c>
    </row>
    <row r="131" spans="1:5" x14ac:dyDescent="0.2">
      <c r="A131" s="25" t="s">
        <v>99</v>
      </c>
      <c r="B131" s="139">
        <v>-8906.1270889999996</v>
      </c>
      <c r="C131" s="187">
        <v>-1.5729815493624706</v>
      </c>
      <c r="D131" s="79">
        <v>-536.29917899999998</v>
      </c>
      <c r="E131" s="187">
        <v>-0.13322889028078475</v>
      </c>
    </row>
    <row r="132" spans="1:5" x14ac:dyDescent="0.2">
      <c r="A132" s="25" t="s">
        <v>74</v>
      </c>
      <c r="B132" s="139">
        <v>4155.5197151499997</v>
      </c>
      <c r="C132" s="187">
        <v>0.73393920551799319</v>
      </c>
      <c r="D132" s="79">
        <v>4202.93242319</v>
      </c>
      <c r="E132" s="187">
        <v>1.0441038222561465</v>
      </c>
    </row>
    <row r="133" spans="1:5" x14ac:dyDescent="0.2">
      <c r="A133" s="84" t="s">
        <v>92</v>
      </c>
      <c r="B133" s="124">
        <v>2063.0912896499981</v>
      </c>
      <c r="C133" s="186">
        <v>0.36437887095481025</v>
      </c>
      <c r="D133" s="36">
        <v>-11781.75318330188</v>
      </c>
      <c r="E133" s="186">
        <v>-2.9268549414904337</v>
      </c>
    </row>
    <row r="134" spans="1:5" x14ac:dyDescent="0.2">
      <c r="A134" s="4" t="s">
        <v>93</v>
      </c>
      <c r="B134" s="140">
        <v>1515.5141424200003</v>
      </c>
      <c r="C134" s="188">
        <v>0.26766693984963275</v>
      </c>
      <c r="D134" s="72">
        <v>-3651.4862132181179</v>
      </c>
      <c r="E134" s="188">
        <v>-0.9071120656379652</v>
      </c>
    </row>
    <row r="135" spans="1:5" x14ac:dyDescent="0.2">
      <c r="A135" s="77" t="s">
        <v>116</v>
      </c>
      <c r="B135" s="189">
        <v>12484.732521069998</v>
      </c>
      <c r="C135" s="190">
        <v>2.2050273601669135</v>
      </c>
      <c r="D135" s="189">
        <v>-14896.940217519999</v>
      </c>
      <c r="E135" s="190">
        <v>-3.700738116847615</v>
      </c>
    </row>
    <row r="136" spans="1:5" x14ac:dyDescent="0.2">
      <c r="A136" s="191" t="s">
        <v>117</v>
      </c>
      <c r="B136" s="192">
        <v>15183.621162069998</v>
      </c>
      <c r="C136" s="188">
        <v>2.6816994302657498</v>
      </c>
      <c r="D136" s="193">
        <v>-32635.230836870003</v>
      </c>
      <c r="E136" s="188">
        <v>-8.1073321733603425</v>
      </c>
    </row>
    <row r="137" spans="1:5" x14ac:dyDescent="0.2">
      <c r="A137" s="28"/>
      <c r="B137" s="88"/>
      <c r="C137" s="32"/>
      <c r="D137" s="88"/>
      <c r="E137" s="32"/>
    </row>
    <row r="138" spans="1:5" x14ac:dyDescent="0.2">
      <c r="B138" s="32"/>
      <c r="C138" s="32"/>
      <c r="D138" s="32"/>
      <c r="E138" s="32"/>
    </row>
    <row r="140" spans="1:5" x14ac:dyDescent="0.2">
      <c r="A140" s="99" t="s">
        <v>15</v>
      </c>
      <c r="B140" s="203">
        <v>40086</v>
      </c>
      <c r="C140" s="204"/>
      <c r="D140" s="203">
        <v>39721</v>
      </c>
      <c r="E140" s="204"/>
    </row>
    <row r="141" spans="1:5" x14ac:dyDescent="0.2">
      <c r="A141" s="80"/>
      <c r="B141" s="81" t="s">
        <v>2</v>
      </c>
      <c r="C141" s="82" t="s">
        <v>26</v>
      </c>
      <c r="D141" s="76" t="s">
        <v>2</v>
      </c>
      <c r="E141" s="76" t="s">
        <v>26</v>
      </c>
    </row>
    <row r="142" spans="1:5" x14ac:dyDescent="0.2">
      <c r="A142" s="35" t="s">
        <v>27</v>
      </c>
      <c r="B142" s="124">
        <v>94441.464095830015</v>
      </c>
      <c r="C142" s="118">
        <v>12.194831119551795</v>
      </c>
      <c r="D142" s="124">
        <v>94937.646947019995</v>
      </c>
      <c r="E142" s="118">
        <v>12.98954380093268</v>
      </c>
    </row>
    <row r="143" spans="1:5" x14ac:dyDescent="0.2">
      <c r="A143" s="25" t="s">
        <v>76</v>
      </c>
      <c r="B143" s="125">
        <v>246749.43733506999</v>
      </c>
      <c r="C143" s="119">
        <v>31.861722453733858</v>
      </c>
      <c r="D143" s="125">
        <v>215033.59692878</v>
      </c>
      <c r="E143" s="119">
        <v>29.421292983353915</v>
      </c>
    </row>
    <row r="144" spans="1:5" x14ac:dyDescent="0.2">
      <c r="A144" s="194" t="s">
        <v>77</v>
      </c>
      <c r="B144" s="125">
        <v>133030.08411632999</v>
      </c>
      <c r="C144" s="119">
        <v>17.177618169623912</v>
      </c>
      <c r="D144" s="125">
        <v>158087.70546778999</v>
      </c>
      <c r="E144" s="119">
        <v>21.629851177044152</v>
      </c>
    </row>
    <row r="145" spans="1:7" x14ac:dyDescent="0.2">
      <c r="A145" s="194" t="s">
        <v>78</v>
      </c>
      <c r="B145" s="125">
        <v>106488.41385594</v>
      </c>
      <c r="C145" s="119">
        <v>13.750403338139977</v>
      </c>
      <c r="D145" s="125">
        <v>50663.654754279996</v>
      </c>
      <c r="E145" s="119">
        <v>6.9318946035528235</v>
      </c>
    </row>
    <row r="146" spans="1:7" x14ac:dyDescent="0.2">
      <c r="A146" s="25" t="s">
        <v>79</v>
      </c>
      <c r="B146" s="125">
        <v>395808.46459378005</v>
      </c>
      <c r="C146" s="119">
        <v>51.109090986904427</v>
      </c>
      <c r="D146" s="125">
        <v>371989.87842435</v>
      </c>
      <c r="E146" s="119">
        <v>50.896340647595828</v>
      </c>
    </row>
    <row r="147" spans="1:7" x14ac:dyDescent="0.2">
      <c r="A147" s="194" t="s">
        <v>34</v>
      </c>
      <c r="B147" s="125">
        <v>105576.51428322001</v>
      </c>
      <c r="C147" s="119">
        <v>13.632653561664382</v>
      </c>
      <c r="D147" s="125">
        <v>126388.21688149999</v>
      </c>
      <c r="E147" s="119">
        <v>17.292668734671597</v>
      </c>
    </row>
    <row r="148" spans="1:7" x14ac:dyDescent="0.2">
      <c r="A148" s="194" t="s">
        <v>80</v>
      </c>
      <c r="B148" s="125">
        <v>252979.62559429</v>
      </c>
      <c r="C148" s="119">
        <v>32.666200596799378</v>
      </c>
      <c r="D148" s="125">
        <v>210281.87614701997</v>
      </c>
      <c r="E148" s="119">
        <v>28.771153789795445</v>
      </c>
    </row>
    <row r="149" spans="1:7" x14ac:dyDescent="0.2">
      <c r="A149" s="126" t="s">
        <v>35</v>
      </c>
      <c r="B149" s="127">
        <v>774438.47454692004</v>
      </c>
      <c r="C149" s="129">
        <v>100</v>
      </c>
      <c r="D149" s="127">
        <v>730877.45344992995</v>
      </c>
      <c r="E149" s="129">
        <v>100</v>
      </c>
    </row>
    <row r="150" spans="1:7" x14ac:dyDescent="0.2">
      <c r="A150" s="25" t="s">
        <v>81</v>
      </c>
      <c r="B150" s="125">
        <v>75980.637617350003</v>
      </c>
      <c r="C150" s="119">
        <v>9.8110618357128967</v>
      </c>
      <c r="D150" s="125">
        <v>81563.066300589999</v>
      </c>
      <c r="E150" s="119">
        <v>11.159609030979311</v>
      </c>
    </row>
    <row r="151" spans="1:7" x14ac:dyDescent="0.2">
      <c r="A151" s="25" t="s">
        <v>82</v>
      </c>
      <c r="B151" s="125">
        <v>641466.52435756009</v>
      </c>
      <c r="C151" s="119">
        <v>82.829888421135806</v>
      </c>
      <c r="D151" s="125">
        <v>597194.43643412995</v>
      </c>
      <c r="E151" s="119">
        <v>81.709243268514896</v>
      </c>
    </row>
    <row r="152" spans="1:7" x14ac:dyDescent="0.2">
      <c r="A152" s="25" t="s">
        <v>83</v>
      </c>
      <c r="B152" s="125">
        <v>56610.31257201</v>
      </c>
      <c r="C152" s="119">
        <v>7.3098528072393973</v>
      </c>
      <c r="D152" s="125">
        <v>52119.950715210005</v>
      </c>
      <c r="E152" s="119">
        <v>7.1311477005057968</v>
      </c>
    </row>
    <row r="153" spans="1:7" x14ac:dyDescent="0.2">
      <c r="A153" s="25" t="s">
        <v>45</v>
      </c>
      <c r="B153" s="125">
        <v>3015.7983469999999</v>
      </c>
      <c r="C153" s="119">
        <v>0.38941742257373924</v>
      </c>
      <c r="D153" s="125">
        <v>59</v>
      </c>
      <c r="E153" s="119">
        <v>8.0724887218103104E-3</v>
      </c>
    </row>
    <row r="154" spans="1:7" x14ac:dyDescent="0.2">
      <c r="A154" s="25" t="s">
        <v>84</v>
      </c>
      <c r="B154" s="125">
        <v>641919.08490756014</v>
      </c>
      <c r="C154" s="119">
        <v>82.888325671462866</v>
      </c>
      <c r="D154" s="125">
        <v>609495.25205861998</v>
      </c>
      <c r="E154" s="119">
        <v>83.392263529493931</v>
      </c>
    </row>
    <row r="155" spans="1:7" x14ac:dyDescent="0.2">
      <c r="A155" s="25" t="s">
        <v>85</v>
      </c>
      <c r="B155" s="125">
        <v>13162.225471999998</v>
      </c>
      <c r="C155" s="119">
        <v>1.6995831049975236</v>
      </c>
      <c r="D155" s="125">
        <v>24196.460686999999</v>
      </c>
      <c r="E155" s="119">
        <v>3.3106043390429503</v>
      </c>
    </row>
    <row r="156" spans="1:7" x14ac:dyDescent="0.2">
      <c r="A156" s="27" t="s">
        <v>29</v>
      </c>
      <c r="B156" s="128">
        <v>52905.456999999995</v>
      </c>
      <c r="C156" s="120">
        <v>6.8314603081867764</v>
      </c>
      <c r="D156" s="128">
        <v>38234.255850000001</v>
      </c>
      <c r="E156" s="120">
        <v>5.2312813412870325</v>
      </c>
    </row>
    <row r="157" spans="1:7" x14ac:dyDescent="0.2">
      <c r="A157" s="95"/>
      <c r="B157" s="140"/>
      <c r="C157" s="152"/>
      <c r="D157" s="140"/>
      <c r="E157" s="152"/>
    </row>
    <row r="158" spans="1:7" ht="12" customHeight="1" x14ac:dyDescent="0.2">
      <c r="A158" s="113"/>
      <c r="B158" s="52"/>
      <c r="C158" s="53"/>
      <c r="D158" s="52"/>
      <c r="E158" s="53"/>
      <c r="G158" s="93"/>
    </row>
    <row r="159" spans="1:7" ht="12" customHeight="1" x14ac:dyDescent="0.2">
      <c r="A159" s="113"/>
      <c r="B159" s="52"/>
      <c r="C159" s="53"/>
      <c r="D159" s="52"/>
      <c r="E159" s="53"/>
      <c r="G159" s="93"/>
    </row>
    <row r="161" spans="1:11" ht="15.75" x14ac:dyDescent="0.25">
      <c r="A161" s="1" t="s">
        <v>100</v>
      </c>
      <c r="B161" s="29"/>
      <c r="C161" s="29"/>
      <c r="D161" s="75"/>
      <c r="E161" s="29"/>
      <c r="F161" s="29"/>
      <c r="G161" s="29"/>
    </row>
    <row r="162" spans="1:11" x14ac:dyDescent="0.2">
      <c r="A162" s="137" t="s">
        <v>90</v>
      </c>
      <c r="B162" s="29"/>
      <c r="C162" s="29"/>
      <c r="D162" s="29"/>
      <c r="E162" s="29"/>
      <c r="F162" s="29"/>
      <c r="G162" s="29"/>
    </row>
    <row r="163" spans="1:11" x14ac:dyDescent="0.2">
      <c r="A163" s="28" t="s">
        <v>94</v>
      </c>
      <c r="B163" s="29"/>
      <c r="C163" s="29"/>
      <c r="D163" s="29"/>
      <c r="E163" s="29"/>
      <c r="F163" s="113"/>
      <c r="G163" s="113"/>
    </row>
    <row r="164" spans="1:11" x14ac:dyDescent="0.2">
      <c r="A164" s="83"/>
      <c r="B164" s="205" t="s">
        <v>102</v>
      </c>
      <c r="C164" s="206"/>
      <c r="D164" s="205" t="s">
        <v>103</v>
      </c>
      <c r="E164" s="206"/>
      <c r="F164" s="123"/>
      <c r="G164" s="123"/>
      <c r="H164" s="135"/>
      <c r="I164" s="135"/>
      <c r="J164" s="135"/>
      <c r="K164" s="135"/>
    </row>
    <row r="165" spans="1:11" x14ac:dyDescent="0.2">
      <c r="A165" s="85"/>
      <c r="B165" s="136" t="s">
        <v>48</v>
      </c>
      <c r="C165" s="131" t="s">
        <v>22</v>
      </c>
      <c r="D165" s="130" t="s">
        <v>48</v>
      </c>
      <c r="E165" s="131" t="s">
        <v>22</v>
      </c>
      <c r="F165" s="115"/>
      <c r="G165" s="116"/>
      <c r="H165" s="135"/>
      <c r="I165" s="135"/>
      <c r="J165" s="135"/>
      <c r="K165" s="135"/>
    </row>
    <row r="166" spans="1:11" x14ac:dyDescent="0.2">
      <c r="A166" s="35" t="s">
        <v>40</v>
      </c>
      <c r="B166" s="168">
        <v>16818.471612554909</v>
      </c>
      <c r="C166" s="142"/>
      <c r="D166" s="168">
        <v>16328.114315525696</v>
      </c>
      <c r="E166" s="169"/>
      <c r="F166" s="114"/>
      <c r="G166" s="150"/>
      <c r="H166" s="153"/>
      <c r="I166" s="144"/>
      <c r="J166" s="153"/>
      <c r="K166" s="151"/>
    </row>
    <row r="167" spans="1:11" x14ac:dyDescent="0.2">
      <c r="A167" s="25" t="s">
        <v>23</v>
      </c>
      <c r="B167" s="170">
        <v>844.01416902564006</v>
      </c>
      <c r="C167" s="180">
        <v>5.0183761549152157</v>
      </c>
      <c r="D167" s="170">
        <v>1501.9329269896684</v>
      </c>
      <c r="E167" s="180">
        <v>9.1984469116653944</v>
      </c>
      <c r="F167" s="114"/>
      <c r="G167" s="150"/>
      <c r="H167" s="153"/>
      <c r="I167" s="153"/>
      <c r="J167" s="153"/>
      <c r="K167" s="153"/>
    </row>
    <row r="168" spans="1:11" x14ac:dyDescent="0.2">
      <c r="A168" s="3" t="s">
        <v>41</v>
      </c>
      <c r="B168" s="170"/>
      <c r="C168" s="144"/>
      <c r="D168" s="171"/>
      <c r="E168" s="172"/>
      <c r="F168" s="114"/>
      <c r="G168" s="150"/>
      <c r="H168" s="153"/>
      <c r="I168" s="144"/>
      <c r="J168" s="179"/>
      <c r="K168" s="151"/>
    </row>
    <row r="169" spans="1:11" x14ac:dyDescent="0.2">
      <c r="A169" s="4" t="s">
        <v>68</v>
      </c>
      <c r="B169" s="170">
        <v>74.079306060691749</v>
      </c>
      <c r="C169" s="180">
        <v>0.44046395990817561</v>
      </c>
      <c r="D169" s="170">
        <v>96.021028088709059</v>
      </c>
      <c r="E169" s="180">
        <v>0.58807175300951209</v>
      </c>
      <c r="F169" s="114"/>
      <c r="G169" s="150"/>
      <c r="H169" s="153"/>
      <c r="I169" s="153"/>
      <c r="J169" s="153"/>
      <c r="K169" s="153"/>
    </row>
    <row r="170" spans="1:11" x14ac:dyDescent="0.2">
      <c r="A170" s="4" t="s">
        <v>42</v>
      </c>
      <c r="B170" s="170">
        <v>12692.517877532862</v>
      </c>
      <c r="C170" s="180">
        <v>75.467724832130159</v>
      </c>
      <c r="D170" s="170">
        <v>12324.930951200837</v>
      </c>
      <c r="E170" s="180">
        <v>75.482880098907657</v>
      </c>
      <c r="F170" s="114"/>
      <c r="G170" s="150"/>
      <c r="H170" s="153"/>
      <c r="I170" s="153"/>
      <c r="J170" s="153"/>
      <c r="K170" s="153"/>
    </row>
    <row r="171" spans="1:11" x14ac:dyDescent="0.2">
      <c r="A171" s="4" t="s">
        <v>74</v>
      </c>
      <c r="B171" s="170">
        <v>3512.7117068776652</v>
      </c>
      <c r="C171" s="180">
        <v>20.886034045183052</v>
      </c>
      <c r="D171" s="170">
        <v>3304.4621652444334</v>
      </c>
      <c r="E171" s="180">
        <v>20.237867652006599</v>
      </c>
      <c r="F171" s="114"/>
      <c r="G171" s="150"/>
      <c r="H171" s="153"/>
      <c r="I171" s="153"/>
      <c r="J171" s="153"/>
      <c r="K171" s="153"/>
    </row>
    <row r="172" spans="1:11" x14ac:dyDescent="0.2">
      <c r="A172" s="3" t="s">
        <v>24</v>
      </c>
      <c r="B172" s="170"/>
      <c r="C172" s="173"/>
      <c r="D172" s="171"/>
      <c r="E172" s="174"/>
      <c r="F172" s="153"/>
      <c r="G172" s="150"/>
      <c r="H172" s="153"/>
      <c r="I172" s="173"/>
      <c r="J172" s="179"/>
      <c r="K172" s="154"/>
    </row>
    <row r="173" spans="1:11" x14ac:dyDescent="0.2">
      <c r="A173" s="4" t="s">
        <v>43</v>
      </c>
      <c r="B173" s="175">
        <v>386.53682114154566</v>
      </c>
      <c r="C173" s="181">
        <v>2.2982874427959183</v>
      </c>
      <c r="D173" s="175">
        <v>-143.09488277682507</v>
      </c>
      <c r="E173" s="181">
        <v>-0.8763711474065462</v>
      </c>
      <c r="F173" s="153"/>
      <c r="G173" s="150"/>
      <c r="H173" s="153"/>
      <c r="I173" s="153"/>
      <c r="J173" s="153"/>
      <c r="K173" s="153"/>
    </row>
    <row r="174" spans="1:11" x14ac:dyDescent="0.2">
      <c r="A174" s="77" t="s">
        <v>25</v>
      </c>
      <c r="B174" s="176">
        <v>1150.1149210891679</v>
      </c>
      <c r="C174" s="182">
        <v>6.8384033197797391</v>
      </c>
      <c r="D174" s="177">
        <v>2436.1505369356269</v>
      </c>
      <c r="E174" s="184">
        <v>2.2167287232662099E-2</v>
      </c>
      <c r="F174" s="153"/>
      <c r="G174" s="150"/>
      <c r="H174" s="153"/>
      <c r="I174" s="153"/>
      <c r="J174" s="153"/>
      <c r="K174" s="153"/>
    </row>
    <row r="175" spans="1:11" x14ac:dyDescent="0.2">
      <c r="A175" s="4" t="s">
        <v>86</v>
      </c>
      <c r="B175" s="168">
        <v>3570.2303977932784</v>
      </c>
      <c r="C175" s="183">
        <v>21.228031179290507</v>
      </c>
      <c r="D175" s="168">
        <v>-274.87352159323541</v>
      </c>
      <c r="E175" s="183">
        <v>-1.6834370232934377</v>
      </c>
      <c r="F175" s="154"/>
      <c r="G175" s="150"/>
      <c r="H175" s="153"/>
      <c r="I175" s="153"/>
      <c r="J175" s="153"/>
      <c r="K175" s="153"/>
    </row>
    <row r="176" spans="1:11" x14ac:dyDescent="0.2">
      <c r="A176" s="4" t="s">
        <v>23</v>
      </c>
      <c r="B176" s="170">
        <v>839.36446302564002</v>
      </c>
      <c r="C176" s="180">
        <v>4.9907297307506733</v>
      </c>
      <c r="D176" s="170">
        <v>1494.3570789896687</v>
      </c>
      <c r="E176" s="180">
        <v>9.1520493433142462</v>
      </c>
      <c r="F176" s="153"/>
      <c r="G176" s="150"/>
      <c r="H176" s="153"/>
      <c r="I176" s="153"/>
      <c r="J176" s="153"/>
      <c r="K176" s="153"/>
    </row>
    <row r="177" spans="1:11" x14ac:dyDescent="0.2">
      <c r="A177" s="24" t="s">
        <v>44</v>
      </c>
      <c r="B177" s="170"/>
      <c r="C177" s="173"/>
      <c r="D177" s="171"/>
      <c r="E177" s="174"/>
      <c r="F177" s="153"/>
      <c r="G177" s="150"/>
      <c r="H177" s="153"/>
      <c r="I177" s="173"/>
      <c r="J177" s="179"/>
      <c r="K177" s="154"/>
    </row>
    <row r="178" spans="1:11" x14ac:dyDescent="0.2">
      <c r="A178" s="4" t="s">
        <v>39</v>
      </c>
      <c r="B178" s="175">
        <v>-15.553128496805463</v>
      </c>
      <c r="C178" s="181">
        <v>-9.2476467868787354E-2</v>
      </c>
      <c r="D178" s="175">
        <v>-15.343591242723036</v>
      </c>
      <c r="E178" s="181">
        <v>-9.3970381063130354E-2</v>
      </c>
      <c r="F178" s="114"/>
      <c r="G178" s="150"/>
      <c r="H178" s="153"/>
      <c r="I178" s="153"/>
      <c r="J178" s="153"/>
      <c r="K178" s="153"/>
    </row>
    <row r="179" spans="1:11" x14ac:dyDescent="0.2">
      <c r="A179" s="132" t="s">
        <v>87</v>
      </c>
      <c r="B179" s="176">
        <v>3865.4287273600012</v>
      </c>
      <c r="C179" s="182">
        <v>22.98323424629428</v>
      </c>
      <c r="D179" s="178">
        <v>651.57634511000003</v>
      </c>
      <c r="E179" s="185">
        <v>3.9905180262637208</v>
      </c>
      <c r="F179" s="61"/>
      <c r="G179" s="150"/>
      <c r="H179" s="153"/>
      <c r="I179" s="153"/>
      <c r="J179" s="153"/>
      <c r="K179" s="153"/>
    </row>
    <row r="180" spans="1:11" x14ac:dyDescent="0.2">
      <c r="A180" s="28"/>
      <c r="B180" s="29"/>
      <c r="C180" s="29"/>
      <c r="D180" s="29"/>
      <c r="E180" s="29"/>
      <c r="F180" s="113"/>
      <c r="G180" s="113"/>
      <c r="H180" s="135"/>
      <c r="I180" s="135"/>
      <c r="J180" s="135"/>
      <c r="K180" s="135"/>
    </row>
    <row r="181" spans="1:11" x14ac:dyDescent="0.2">
      <c r="A181" s="28"/>
      <c r="B181" s="29"/>
      <c r="C181" s="29"/>
      <c r="D181" s="29"/>
      <c r="E181" s="29"/>
      <c r="F181" s="113"/>
      <c r="G181" s="113"/>
      <c r="H181" s="135"/>
      <c r="I181" s="135"/>
      <c r="J181" s="135"/>
      <c r="K181" s="135"/>
    </row>
    <row r="182" spans="1:11" x14ac:dyDescent="0.2">
      <c r="A182" s="86" t="s">
        <v>15</v>
      </c>
      <c r="B182" s="200">
        <v>40086</v>
      </c>
      <c r="C182" s="201"/>
      <c r="D182" s="200">
        <v>39721</v>
      </c>
      <c r="E182" s="201"/>
      <c r="F182" s="202"/>
      <c r="G182" s="202"/>
      <c r="H182" s="135"/>
      <c r="I182" s="135"/>
      <c r="J182" s="135"/>
      <c r="K182" s="135"/>
    </row>
    <row r="183" spans="1:11" x14ac:dyDescent="0.2">
      <c r="A183" s="80"/>
      <c r="B183" s="81" t="s">
        <v>48</v>
      </c>
      <c r="C183" s="82" t="s">
        <v>26</v>
      </c>
      <c r="D183" s="76" t="s">
        <v>48</v>
      </c>
      <c r="E183" s="81" t="s">
        <v>26</v>
      </c>
      <c r="F183" s="115"/>
      <c r="G183" s="115"/>
      <c r="H183" s="135"/>
      <c r="I183" s="135"/>
      <c r="J183" s="135"/>
      <c r="K183" s="135"/>
    </row>
    <row r="184" spans="1:11" x14ac:dyDescent="0.2">
      <c r="A184" s="25" t="s">
        <v>27</v>
      </c>
      <c r="B184" s="133">
        <v>2056.8077545076499</v>
      </c>
      <c r="C184" s="78">
        <v>2.4694387791952379</v>
      </c>
      <c r="D184" s="71">
        <v>2689.0590380093804</v>
      </c>
      <c r="E184" s="78">
        <v>3.3139972277138159</v>
      </c>
      <c r="F184" s="114"/>
      <c r="G184" s="149"/>
      <c r="H184" s="149"/>
      <c r="I184" s="149"/>
      <c r="J184" s="149"/>
      <c r="K184" s="114"/>
    </row>
    <row r="185" spans="1:11" x14ac:dyDescent="0.2">
      <c r="A185" s="25" t="s">
        <v>91</v>
      </c>
      <c r="B185" s="60">
        <v>18670.459865607849</v>
      </c>
      <c r="C185" s="78">
        <v>22.416075355850111</v>
      </c>
      <c r="D185" s="71">
        <v>13491.266386051702</v>
      </c>
      <c r="E185" s="78">
        <v>16.626641055386141</v>
      </c>
      <c r="F185" s="114"/>
      <c r="G185" s="149"/>
      <c r="H185" s="149"/>
      <c r="I185" s="149"/>
      <c r="J185" s="149"/>
      <c r="K185" s="114"/>
    </row>
    <row r="186" spans="1:11" x14ac:dyDescent="0.2">
      <c r="A186" s="25" t="s">
        <v>88</v>
      </c>
      <c r="B186" s="60">
        <v>9133.1578792620985</v>
      </c>
      <c r="C186" s="78">
        <v>10.965426493620546</v>
      </c>
      <c r="D186" s="71">
        <v>11749.834270679174</v>
      </c>
      <c r="E186" s="78">
        <v>14.480499553461916</v>
      </c>
      <c r="F186" s="114"/>
      <c r="G186" s="149"/>
      <c r="H186" s="149"/>
      <c r="I186" s="149"/>
      <c r="J186" s="149"/>
      <c r="K186" s="114"/>
    </row>
    <row r="187" spans="1:11" x14ac:dyDescent="0.2">
      <c r="A187" s="25" t="s">
        <v>89</v>
      </c>
      <c r="B187" s="60">
        <v>21593.389656772575</v>
      </c>
      <c r="C187" s="78">
        <v>25.925395154624898</v>
      </c>
      <c r="D187" s="71">
        <v>22500.827764212303</v>
      </c>
      <c r="E187" s="78">
        <v>27.730027410281611</v>
      </c>
      <c r="F187" s="114"/>
      <c r="G187" s="149"/>
      <c r="H187" s="149"/>
      <c r="I187" s="149"/>
      <c r="J187" s="149"/>
      <c r="K187" s="114"/>
    </row>
    <row r="188" spans="1:11" x14ac:dyDescent="0.2">
      <c r="A188" s="27" t="s">
        <v>28</v>
      </c>
      <c r="B188" s="117">
        <v>1974.338819538975</v>
      </c>
      <c r="C188" s="78">
        <v>2.3704251569234156</v>
      </c>
      <c r="D188" s="71">
        <v>1646.7646534096805</v>
      </c>
      <c r="E188" s="78">
        <v>2.0294732911988032</v>
      </c>
      <c r="F188" s="114"/>
      <c r="G188" s="149"/>
      <c r="H188" s="149"/>
      <c r="I188" s="149"/>
      <c r="J188" s="149"/>
      <c r="K188" s="114"/>
    </row>
    <row r="189" spans="1:11" x14ac:dyDescent="0.2">
      <c r="A189" s="25" t="s">
        <v>29</v>
      </c>
      <c r="B189" s="133">
        <v>18299.357133156751</v>
      </c>
      <c r="C189" s="146">
        <v>21.970523030129989</v>
      </c>
      <c r="D189" s="133">
        <v>16747.838077963239</v>
      </c>
      <c r="E189" s="146">
        <v>20.640041061224345</v>
      </c>
      <c r="F189" s="114"/>
      <c r="G189" s="149"/>
      <c r="H189" s="149"/>
      <c r="I189" s="149"/>
      <c r="J189" s="149"/>
      <c r="K189" s="114"/>
    </row>
    <row r="190" spans="1:11" x14ac:dyDescent="0.2">
      <c r="A190" s="27" t="s">
        <v>30</v>
      </c>
      <c r="B190" s="117">
        <v>45329.00636628452</v>
      </c>
      <c r="C190" s="147">
        <v>54.422784967613993</v>
      </c>
      <c r="D190" s="117">
        <v>43373.030072973306</v>
      </c>
      <c r="E190" s="147">
        <v>53.452936282792038</v>
      </c>
      <c r="F190" s="114"/>
      <c r="G190" s="149"/>
      <c r="H190" s="149"/>
      <c r="I190" s="149"/>
      <c r="J190" s="149"/>
      <c r="K190" s="114"/>
    </row>
    <row r="191" spans="1:11" x14ac:dyDescent="0.2">
      <c r="A191" s="134" t="s">
        <v>31</v>
      </c>
      <c r="B191" s="148">
        <v>83290.493849697305</v>
      </c>
      <c r="C191" s="155"/>
      <c r="D191" s="148">
        <v>81142.464921868595</v>
      </c>
      <c r="E191" s="156"/>
      <c r="F191" s="61"/>
      <c r="G191" s="149"/>
      <c r="H191" s="61"/>
      <c r="I191" s="149"/>
      <c r="J191" s="149"/>
      <c r="K191" s="114"/>
    </row>
    <row r="192" spans="1:11" x14ac:dyDescent="0.2">
      <c r="A192" s="28"/>
      <c r="B192" s="29"/>
      <c r="C192" s="29"/>
      <c r="D192" s="29"/>
      <c r="E192" s="29"/>
      <c r="F192" s="113"/>
      <c r="G192" s="113"/>
      <c r="H192" s="135"/>
      <c r="I192" s="135"/>
      <c r="J192" s="135"/>
      <c r="K192" s="135"/>
    </row>
  </sheetData>
  <mergeCells count="15">
    <mergeCell ref="B182:C182"/>
    <mergeCell ref="B118:C118"/>
    <mergeCell ref="D182:E182"/>
    <mergeCell ref="F182:G182"/>
    <mergeCell ref="B140:C140"/>
    <mergeCell ref="D140:E140"/>
    <mergeCell ref="B164:C164"/>
    <mergeCell ref="D164:E164"/>
    <mergeCell ref="B79:C79"/>
    <mergeCell ref="D79:E79"/>
    <mergeCell ref="D118:E118"/>
    <mergeCell ref="B8:C8"/>
    <mergeCell ref="D8:E8"/>
    <mergeCell ref="B47:C47"/>
    <mergeCell ref="D47:E47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70" orientation="portrait" horizontalDpi="1200" verticalDpi="1200" r:id="rId1"/>
  <headerFooter alignWithMargins="0">
    <oddHeader>&amp;CKredittilsynet</oddHeader>
  </headerFooter>
  <rowBreaks count="2" manualBreakCount="2">
    <brk id="43" max="4" man="1"/>
    <brk id="1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Bonesmo Grimsmo</dc:creator>
  <cp:lastModifiedBy>Eirik Bonesmo Grimsmo</cp:lastModifiedBy>
  <cp:lastPrinted>2009-11-19T07:09:47Z</cp:lastPrinted>
  <dcterms:created xsi:type="dcterms:W3CDTF">1998-05-11T08:40:26Z</dcterms:created>
  <dcterms:modified xsi:type="dcterms:W3CDTF">2016-12-19T13:21:53Z</dcterms:modified>
</cp:coreProperties>
</file>