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375" windowHeight="4455"/>
  </bookViews>
  <sheets>
    <sheet name="Ark1" sheetId="1" r:id="rId1"/>
  </sheets>
  <definedNames>
    <definedName name="_xlnm.Print_Area" localSheetId="0">'Ark1'!$A$1:$F$191</definedName>
  </definedNames>
  <calcPr calcId="145621"/>
</workbook>
</file>

<file path=xl/calcChain.xml><?xml version="1.0" encoding="utf-8"?>
<calcChain xmlns="http://schemas.openxmlformats.org/spreadsheetml/2006/main">
  <c r="C41" i="1" l="1"/>
  <c r="C40" i="1"/>
  <c r="C39" i="1"/>
  <c r="C38" i="1"/>
  <c r="C37" i="1"/>
  <c r="C36" i="1"/>
  <c r="C35" i="1"/>
  <c r="C34" i="1"/>
  <c r="C108" i="1"/>
  <c r="C107" i="1"/>
  <c r="C106" i="1"/>
  <c r="C105" i="1"/>
  <c r="C104" i="1"/>
  <c r="C103" i="1"/>
  <c r="C102" i="1"/>
  <c r="C101" i="1"/>
  <c r="E84" i="1"/>
  <c r="E95" i="1" s="1"/>
  <c r="E97" i="1" s="1"/>
  <c r="D84" i="1"/>
  <c r="D95" i="1"/>
  <c r="D97" i="1"/>
  <c r="C84" i="1"/>
  <c r="C95" i="1" s="1"/>
  <c r="C97" i="1" s="1"/>
  <c r="B84" i="1"/>
  <c r="B95" i="1" s="1"/>
  <c r="B97" i="1" s="1"/>
  <c r="C73" i="1"/>
  <c r="C72" i="1"/>
  <c r="C71" i="1"/>
  <c r="C70" i="1"/>
  <c r="C69" i="1"/>
  <c r="C68" i="1"/>
  <c r="E51" i="1"/>
  <c r="E62" i="1"/>
  <c r="E64" i="1" s="1"/>
  <c r="D51" i="1"/>
  <c r="D62" i="1" s="1"/>
  <c r="D64" i="1" s="1"/>
  <c r="C51" i="1"/>
  <c r="C62" i="1"/>
  <c r="C64" i="1" s="1"/>
  <c r="B51" i="1"/>
  <c r="B62" i="1" s="1"/>
  <c r="B64" i="1" s="1"/>
</calcChain>
</file>

<file path=xl/sharedStrings.xml><?xml version="1.0" encoding="utf-8"?>
<sst xmlns="http://schemas.openxmlformats.org/spreadsheetml/2006/main" count="197" uniqueCount="116">
  <si>
    <t>Resultater og balanseutdrag</t>
  </si>
  <si>
    <t>RESULTATER</t>
  </si>
  <si>
    <t>Mill. kr.</t>
  </si>
  <si>
    <t>% av GFK</t>
  </si>
  <si>
    <t xml:space="preserve"> % av GFK</t>
  </si>
  <si>
    <t>Renteinntekter m.v.</t>
  </si>
  <si>
    <t>Rentekostnader m.v</t>
  </si>
  <si>
    <t>Netto rente</t>
  </si>
  <si>
    <t>Provisjonsinntekter m.v.</t>
  </si>
  <si>
    <t>Provisjonskostnader m.v.</t>
  </si>
  <si>
    <t>Andre driftsinntekter</t>
  </si>
  <si>
    <t>Andre driftskostnader</t>
  </si>
  <si>
    <t>Driftsresultat før tap</t>
  </si>
  <si>
    <t>Tap på utlån</t>
  </si>
  <si>
    <t>Resultat av ordinær drift før skatt</t>
  </si>
  <si>
    <t>BALANSE OG NØKKELTALL</t>
  </si>
  <si>
    <t>Brutto utlån til kunder</t>
  </si>
  <si>
    <t>Innsk. fra og gjeld til kunder</t>
  </si>
  <si>
    <t>Gjeld stiftet ved utsted. av verdipapirer</t>
  </si>
  <si>
    <t>KREDITTFORETAK</t>
  </si>
  <si>
    <t xml:space="preserve"> herav lønn, pensjoner og sos. kostn.</t>
  </si>
  <si>
    <t>FINANSIERINGSSELSKAPER</t>
  </si>
  <si>
    <t>%</t>
  </si>
  <si>
    <t>Allokert investeringsavkastning</t>
  </si>
  <si>
    <t>(inkl. andre forsikringsrel. driftskost. f.e.r.)</t>
  </si>
  <si>
    <t>Resultat av teknisk regnskap</t>
  </si>
  <si>
    <t>% av FK</t>
  </si>
  <si>
    <t>Bygninger og faste eiendommer</t>
  </si>
  <si>
    <t>Utlån</t>
  </si>
  <si>
    <t>Ansvarlig kapital</t>
  </si>
  <si>
    <t>Forsikringstekniske avsetninger</t>
  </si>
  <si>
    <t>Forvaltningskapital</t>
  </si>
  <si>
    <t>LIVSFORSIKRING</t>
  </si>
  <si>
    <t>Premieinntekter</t>
  </si>
  <si>
    <t>herav overføringer av premieres. mv. fra andre</t>
  </si>
  <si>
    <t>herav gevinster ved realisasjon</t>
  </si>
  <si>
    <t>Erstatninger</t>
  </si>
  <si>
    <t>herav overføring av premiereserve mv. til andre</t>
  </si>
  <si>
    <t>herav aksjer og andeler</t>
  </si>
  <si>
    <t>Sum eiendeler (forvaltningskapital)</t>
  </si>
  <si>
    <t>% vekst</t>
  </si>
  <si>
    <t>Avskrivninger</t>
  </si>
  <si>
    <t xml:space="preserve">Forvaltningskapital </t>
  </si>
  <si>
    <t>Andre inntekter/kostnader</t>
  </si>
  <si>
    <t>Premieinntekter f.e.r.</t>
  </si>
  <si>
    <t>(overført fra ikke-teknisk regnskap)</t>
  </si>
  <si>
    <t>Erstatningskostnader f.e.r.</t>
  </si>
  <si>
    <t>Endring i sikkerhetsavsetning mv.</t>
  </si>
  <si>
    <t>(overført til teknisk regnskap)</t>
  </si>
  <si>
    <t>Kursreguleringsfond</t>
  </si>
  <si>
    <t>Gjeld v. utstedelse av verdipapirer</t>
  </si>
  <si>
    <t>Skattekostnad</t>
  </si>
  <si>
    <t>Mill. kr</t>
  </si>
  <si>
    <t>Utbytte, andre innt. av verdipap. m. var. avkast.</t>
  </si>
  <si>
    <t>Gjeld til kredittinstitusjoner</t>
  </si>
  <si>
    <t>BANKER</t>
  </si>
  <si>
    <t>herav gruppenedskrivninger</t>
  </si>
  <si>
    <t>Tapsnedskrivninger av utlån</t>
  </si>
  <si>
    <t>Andre inntekter</t>
  </si>
  <si>
    <t>… herav på utlån vurdert til virk.verdi (kredittrisiko)</t>
  </si>
  <si>
    <t>… herav gruppenedskrivninger</t>
  </si>
  <si>
    <t>Tapsnedskrivninger av utlån (amortisert kost)</t>
  </si>
  <si>
    <t>Netto renteinntekter</t>
  </si>
  <si>
    <t>Resultat for perioden</t>
  </si>
  <si>
    <t>Resultat før skatt</t>
  </si>
  <si>
    <t>… herav vurdert til amortisert kost</t>
  </si>
  <si>
    <t>… herav vurdert til virkelig verdi</t>
  </si>
  <si>
    <t>Andre kostnader</t>
  </si>
  <si>
    <t>Utbytte</t>
  </si>
  <si>
    <t>Lønn- og administrasjonskostnader</t>
  </si>
  <si>
    <t>… herav Lønn, pensjoner og sosiale ytelser oa.</t>
  </si>
  <si>
    <t>Netto verdiendringer på instrumenter vurdert til virkelig verdi</t>
  </si>
  <si>
    <t>Andre forsikringsrelaterte inntekter (inkl. premierabatter og gevinstavtaler)</t>
  </si>
  <si>
    <t xml:space="preserve">Nto. gev./tap omløpsmidler/fin. eiend. vurd. til virk. verdi </t>
  </si>
  <si>
    <t>Nto. gev./tap sikringsbokføring/valutakursdifferanser</t>
  </si>
  <si>
    <t>Lønn og administrasjonskostnader</t>
  </si>
  <si>
    <t>Netto inntekter fra finansielle eiendeler i kollektivporteføljen</t>
  </si>
  <si>
    <t>herav verdiendringer</t>
  </si>
  <si>
    <t>Endring i forsikringsforpliktelser - kontraktsfastsatte forpliktelser</t>
  </si>
  <si>
    <t xml:space="preserve">Forsikringsrelaterte driftskostnader </t>
  </si>
  <si>
    <t>Totalresultat (inkl. andre resultatkomponenter) etter skatt</t>
  </si>
  <si>
    <t>11 livselskaper</t>
  </si>
  <si>
    <t>Finansielle eiendeler til amortisert kost</t>
  </si>
  <si>
    <t>herav investeringer som holdes til forfall</t>
  </si>
  <si>
    <t>herav utlån og fordringer</t>
  </si>
  <si>
    <t>Finansielle eiendeler til virkelig verdi</t>
  </si>
  <si>
    <t>herav obligasjoner og sertifikater</t>
  </si>
  <si>
    <t xml:space="preserve">    herav eiendeler i selskapsporteføljen</t>
  </si>
  <si>
    <t xml:space="preserve">    herav investeringer i kollektivporteføljen</t>
  </si>
  <si>
    <t xml:space="preserve">    herav investeringer i investeringsvalgporteføljen</t>
  </si>
  <si>
    <t>Forsikringsforpliktelser - kontraktsfastsatte forpliktelser</t>
  </si>
  <si>
    <t>Tilleggsavsetninger - kollektivporteføljen</t>
  </si>
  <si>
    <t>Netto inntekter fra investeringer</t>
  </si>
  <si>
    <t>Resultat før skattekostnad</t>
  </si>
  <si>
    <t xml:space="preserve">Aksjer og andeler </t>
  </si>
  <si>
    <t>Obligasjoner og andre verdipapirer med fast avkastning</t>
  </si>
  <si>
    <t xml:space="preserve">SKADEFORSIKRINGSSELSKAPER </t>
  </si>
  <si>
    <r>
      <t xml:space="preserve">Uten Captives </t>
    </r>
    <r>
      <rPr>
        <sz val="8"/>
        <rFont val="Arial"/>
        <family val="2"/>
      </rPr>
      <t xml:space="preserve"> tall  i mill. kroner og prosent av premieinntekter f.e.r.</t>
    </r>
  </si>
  <si>
    <t>Investeringer som holdes til forfall</t>
  </si>
  <si>
    <t>herav endring i tilleggsavsetninger</t>
  </si>
  <si>
    <t>Resultat av teknisk regnskap (kundeporteføljene)</t>
  </si>
  <si>
    <t>Resultat av ikke-teknisk regnskap (selskapsporteføljen)</t>
  </si>
  <si>
    <t>Verdijustert resultat før skatt</t>
  </si>
  <si>
    <t>28 finansieringsselskaper</t>
  </si>
  <si>
    <t>1. kvartal 2009</t>
  </si>
  <si>
    <t>1. kvartal 2008</t>
  </si>
  <si>
    <t xml:space="preserve">14 kredittforetak (uten Eksportfinans)  </t>
  </si>
  <si>
    <t>herav endringer i kursregulseringsfond</t>
  </si>
  <si>
    <t>1. kv. 2009</t>
  </si>
  <si>
    <t>1. kv. 2008</t>
  </si>
  <si>
    <t>30 skadeforsikringsselskaper</t>
  </si>
  <si>
    <t>Samtlige norske banker (juridiske enheter)</t>
  </si>
  <si>
    <t>121 sparebanker og 16 forretningsbanker</t>
  </si>
  <si>
    <t>Netto gevinst valuta/verdipapirer (NGAAP)</t>
  </si>
  <si>
    <t>Verdifall på ikke-finansielle eiendeler (IFRS)</t>
  </si>
  <si>
    <t>Gev/tap verdipapirer lang sikt (NGAAP)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</si>
</sst>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1" formatCode="_(* #,##0.00_);_(* \(#,##0.00\);_(* &quot;-&quot;??_);_(@_)"/>
    <numFmt numFmtId="172" formatCode="0.0"/>
    <numFmt numFmtId="179" formatCode="#,##0.0"/>
    <numFmt numFmtId="182" formatCode="0.0\ %"/>
  </numFmts>
  <fonts count="25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"/>
    </font>
    <font>
      <b/>
      <sz val="12"/>
      <name val="Arial"/>
    </font>
    <font>
      <sz val="8"/>
      <name val="Arial"/>
    </font>
    <font>
      <b/>
      <sz val="16"/>
      <name val="Arial"/>
    </font>
    <font>
      <b/>
      <sz val="14"/>
      <name val="Arial"/>
    </font>
    <font>
      <sz val="9"/>
      <name val="Arial"/>
      <family val="2"/>
    </font>
    <font>
      <b/>
      <sz val="10"/>
      <color indexed="8"/>
      <name val="Arial"/>
      <family val="2"/>
    </font>
    <font>
      <sz val="8"/>
      <color indexed="9"/>
      <name val="Arial"/>
      <family val="2"/>
    </font>
    <font>
      <sz val="10"/>
      <color indexed="22"/>
      <name val="Arial"/>
    </font>
    <font>
      <sz val="8"/>
      <name val="MS Sans Serif"/>
    </font>
    <font>
      <sz val="9"/>
      <name val="Arial"/>
    </font>
    <font>
      <b/>
      <sz val="10"/>
      <name val="Times New Roman"/>
      <family val="1"/>
    </font>
    <font>
      <b/>
      <sz val="8"/>
      <name val="Arial"/>
      <family val="2"/>
    </font>
    <font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4" fillId="0" borderId="0" applyNumberFormat="0" applyFont="0" applyFill="0" applyBorder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</cellStyleXfs>
  <cellXfs count="221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" fillId="2" borderId="2" xfId="0" applyFont="1" applyFill="1" applyBorder="1"/>
    <xf numFmtId="0" fontId="0" fillId="0" borderId="2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3" xfId="0" applyBorder="1" applyAlignment="1">
      <alignment horizontal="left"/>
    </xf>
    <xf numFmtId="0" fontId="1" fillId="0" borderId="4" xfId="0" applyFont="1" applyBorder="1" applyAlignment="1">
      <alignment horizontal="left"/>
    </xf>
    <xf numFmtId="3" fontId="1" fillId="0" borderId="5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3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172" fontId="0" fillId="0" borderId="0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6" fillId="0" borderId="2" xfId="0" applyFont="1" applyBorder="1" applyAlignment="1">
      <alignment horizontal="left"/>
    </xf>
    <xf numFmtId="3" fontId="6" fillId="0" borderId="7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0" fontId="2" fillId="2" borderId="6" xfId="0" applyFont="1" applyFill="1" applyBorder="1"/>
    <xf numFmtId="0" fontId="1" fillId="0" borderId="5" xfId="0" applyFont="1" applyBorder="1"/>
    <xf numFmtId="2" fontId="6" fillId="0" borderId="1" xfId="0" applyNumberFormat="1" applyFont="1" applyBorder="1" applyAlignment="1">
      <alignment horizontal="righ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6" fillId="0" borderId="1" xfId="0" applyFont="1" applyBorder="1"/>
    <xf numFmtId="0" fontId="13" fillId="0" borderId="0" xfId="0" applyFont="1"/>
    <xf numFmtId="0" fontId="14" fillId="0" borderId="0" xfId="0" applyFont="1" applyAlignment="1">
      <alignment horizontal="left"/>
    </xf>
    <xf numFmtId="0" fontId="2" fillId="2" borderId="3" xfId="0" applyFont="1" applyFill="1" applyBorder="1"/>
    <xf numFmtId="0" fontId="1" fillId="2" borderId="2" xfId="0" applyFont="1" applyFill="1" applyBorder="1" applyAlignment="1">
      <alignment horizontal="left"/>
    </xf>
    <xf numFmtId="0" fontId="15" fillId="0" borderId="0" xfId="0" applyFont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/>
    <xf numFmtId="1" fontId="1" fillId="0" borderId="0" xfId="2" applyNumberFormat="1" applyFont="1" applyBorder="1"/>
    <xf numFmtId="0" fontId="3" fillId="0" borderId="1" xfId="0" applyFont="1" applyBorder="1"/>
    <xf numFmtId="0" fontId="16" fillId="0" borderId="0" xfId="0" applyFont="1"/>
    <xf numFmtId="0" fontId="7" fillId="0" borderId="5" xfId="0" applyFont="1" applyBorder="1"/>
    <xf numFmtId="0" fontId="7" fillId="2" borderId="8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3" fontId="6" fillId="0" borderId="1" xfId="0" applyNumberFormat="1" applyFont="1" applyBorder="1"/>
    <xf numFmtId="3" fontId="7" fillId="0" borderId="0" xfId="0" applyNumberFormat="1" applyFont="1" applyBorder="1"/>
    <xf numFmtId="0" fontId="1" fillId="2" borderId="6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right"/>
    </xf>
    <xf numFmtId="0" fontId="17" fillId="2" borderId="8" xfId="0" applyFont="1" applyFill="1" applyBorder="1" applyAlignment="1">
      <alignment horizontal="right"/>
    </xf>
    <xf numFmtId="0" fontId="17" fillId="2" borderId="9" xfId="0" applyFon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14" fontId="7" fillId="2" borderId="4" xfId="0" applyNumberFormat="1" applyFont="1" applyFill="1" applyBorder="1" applyAlignment="1">
      <alignment horizontal="right"/>
    </xf>
    <xf numFmtId="14" fontId="7" fillId="2" borderId="5" xfId="0" applyNumberFormat="1" applyFont="1" applyFill="1" applyBorder="1" applyAlignment="1">
      <alignment horizontal="right"/>
    </xf>
    <xf numFmtId="1" fontId="18" fillId="0" borderId="0" xfId="0" applyNumberFormat="1" applyFont="1" applyFill="1" applyBorder="1" applyAlignment="1"/>
    <xf numFmtId="1" fontId="18" fillId="0" borderId="0" xfId="0" applyNumberFormat="1" applyFont="1"/>
    <xf numFmtId="0" fontId="5" fillId="0" borderId="3" xfId="0" applyFont="1" applyBorder="1" applyAlignment="1">
      <alignment horizontal="left" indent="1"/>
    </xf>
    <xf numFmtId="3" fontId="6" fillId="0" borderId="10" xfId="0" applyNumberFormat="1" applyFont="1" applyBorder="1"/>
    <xf numFmtId="3" fontId="6" fillId="0" borderId="10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3" fillId="0" borderId="8" xfId="0" applyFont="1" applyBorder="1"/>
    <xf numFmtId="0" fontId="3" fillId="0" borderId="0" xfId="0" applyFont="1"/>
    <xf numFmtId="0" fontId="7" fillId="0" borderId="0" xfId="0" applyFont="1"/>
    <xf numFmtId="0" fontId="7" fillId="0" borderId="0" xfId="0" applyFont="1" applyBorder="1" applyAlignment="1">
      <alignment horizontal="left"/>
    </xf>
    <xf numFmtId="172" fontId="6" fillId="0" borderId="0" xfId="2" applyNumberFormat="1" applyFont="1" applyBorder="1" applyAlignment="1"/>
    <xf numFmtId="0" fontId="7" fillId="2" borderId="5" xfId="0" applyFont="1" applyFill="1" applyBorder="1" applyAlignment="1">
      <alignment horizontal="right"/>
    </xf>
    <xf numFmtId="1" fontId="7" fillId="0" borderId="0" xfId="2" applyNumberFormat="1" applyFont="1" applyBorder="1"/>
    <xf numFmtId="0" fontId="7" fillId="0" borderId="5" xfId="0" applyFont="1" applyBorder="1" applyAlignment="1">
      <alignment horizontal="left"/>
    </xf>
    <xf numFmtId="179" fontId="6" fillId="0" borderId="10" xfId="0" applyNumberFormat="1" applyFont="1" applyBorder="1"/>
    <xf numFmtId="3" fontId="6" fillId="0" borderId="1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right"/>
    </xf>
    <xf numFmtId="0" fontId="7" fillId="2" borderId="12" xfId="0" applyFont="1" applyFill="1" applyBorder="1" applyAlignment="1">
      <alignment horizontal="right"/>
    </xf>
    <xf numFmtId="0" fontId="7" fillId="2" borderId="2" xfId="0" applyFont="1" applyFill="1" applyBorder="1"/>
    <xf numFmtId="0" fontId="6" fillId="0" borderId="7" xfId="0" applyFont="1" applyBorder="1" applyAlignment="1">
      <alignment horizontal="left"/>
    </xf>
    <xf numFmtId="0" fontId="7" fillId="2" borderId="3" xfId="0" applyFont="1" applyFill="1" applyBorder="1"/>
    <xf numFmtId="0" fontId="7" fillId="2" borderId="7" xfId="0" applyFont="1" applyFill="1" applyBorder="1" applyAlignment="1"/>
    <xf numFmtId="0" fontId="0" fillId="0" borderId="0" xfId="0" applyProtection="1">
      <protection locked="0"/>
    </xf>
    <xf numFmtId="0" fontId="3" fillId="0" borderId="3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0" fontId="3" fillId="0" borderId="0" xfId="0" applyFont="1" applyAlignment="1"/>
    <xf numFmtId="172" fontId="6" fillId="0" borderId="0" xfId="0" applyNumberFormat="1" applyFont="1" applyBorder="1" applyAlignment="1">
      <alignment horizontal="right"/>
    </xf>
    <xf numFmtId="3" fontId="0" fillId="0" borderId="0" xfId="0" applyNumberFormat="1"/>
    <xf numFmtId="0" fontId="6" fillId="0" borderId="5" xfId="0" applyFont="1" applyBorder="1"/>
    <xf numFmtId="1" fontId="0" fillId="0" borderId="0" xfId="0" applyNumberFormat="1"/>
    <xf numFmtId="3" fontId="0" fillId="0" borderId="1" xfId="0" applyNumberForma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19" fillId="0" borderId="0" xfId="0" applyFont="1"/>
    <xf numFmtId="3" fontId="1" fillId="0" borderId="9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182" fontId="3" fillId="0" borderId="0" xfId="0" applyNumberFormat="1" applyFont="1" applyFill="1" applyBorder="1" applyAlignment="1">
      <alignment horizontal="right"/>
    </xf>
    <xf numFmtId="172" fontId="19" fillId="0" borderId="0" xfId="0" applyNumberFormat="1" applyFont="1" applyBorder="1" applyAlignment="1">
      <alignment horizontal="right"/>
    </xf>
    <xf numFmtId="182" fontId="3" fillId="0" borderId="0" xfId="0" applyNumberFormat="1" applyFont="1" applyFill="1" applyBorder="1"/>
    <xf numFmtId="3" fontId="5" fillId="0" borderId="3" xfId="0" applyNumberFormat="1" applyFont="1" applyBorder="1" applyAlignment="1">
      <alignment horizontal="right"/>
    </xf>
    <xf numFmtId="3" fontId="20" fillId="0" borderId="1" xfId="0" applyNumberFormat="1" applyFont="1" applyFill="1" applyBorder="1" applyAlignment="1">
      <alignment horizontal="right"/>
    </xf>
    <xf numFmtId="0" fontId="7" fillId="2" borderId="7" xfId="0" applyFont="1" applyFill="1" applyBorder="1" applyAlignment="1">
      <alignment horizontal="left"/>
    </xf>
    <xf numFmtId="0" fontId="5" fillId="0" borderId="0" xfId="0" applyFont="1" applyFill="1"/>
    <xf numFmtId="0" fontId="16" fillId="0" borderId="3" xfId="0" applyFont="1" applyBorder="1" applyAlignment="1">
      <alignment horizontal="left"/>
    </xf>
    <xf numFmtId="3" fontId="16" fillId="0" borderId="1" xfId="0" applyNumberFormat="1" applyFont="1" applyBorder="1" applyAlignment="1">
      <alignment horizontal="right"/>
    </xf>
    <xf numFmtId="2" fontId="16" fillId="0" borderId="1" xfId="0" applyNumberFormat="1" applyFont="1" applyBorder="1" applyAlignment="1">
      <alignment horizontal="right"/>
    </xf>
    <xf numFmtId="0" fontId="21" fillId="0" borderId="3" xfId="0" applyFont="1" applyBorder="1" applyAlignment="1">
      <alignment horizontal="left"/>
    </xf>
    <xf numFmtId="3" fontId="21" fillId="0" borderId="1" xfId="0" applyNumberFormat="1" applyFont="1" applyBorder="1" applyAlignment="1">
      <alignment horizontal="right"/>
    </xf>
    <xf numFmtId="172" fontId="16" fillId="0" borderId="0" xfId="0" applyNumberFormat="1" applyFont="1" applyBorder="1" applyAlignment="1">
      <alignment horizontal="right"/>
    </xf>
    <xf numFmtId="0" fontId="21" fillId="0" borderId="0" xfId="0" applyFont="1"/>
    <xf numFmtId="0" fontId="16" fillId="0" borderId="6" xfId="0" applyFont="1" applyBorder="1" applyAlignment="1">
      <alignment horizontal="left"/>
    </xf>
    <xf numFmtId="3" fontId="16" fillId="0" borderId="8" xfId="0" applyNumberFormat="1" applyFont="1" applyBorder="1" applyAlignment="1">
      <alignment horizontal="right"/>
    </xf>
    <xf numFmtId="182" fontId="6" fillId="0" borderId="0" xfId="0" applyNumberFormat="1" applyFont="1" applyFill="1" applyBorder="1"/>
    <xf numFmtId="172" fontId="19" fillId="0" borderId="0" xfId="0" applyNumberFormat="1" applyFont="1" applyFill="1" applyBorder="1" applyAlignment="1">
      <alignment horizontal="right"/>
    </xf>
    <xf numFmtId="172" fontId="21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0" xfId="0" applyFont="1" applyBorder="1"/>
    <xf numFmtId="3" fontId="0" fillId="0" borderId="0" xfId="0" applyNumberFormat="1" applyBorder="1"/>
    <xf numFmtId="0" fontId="7" fillId="0" borderId="0" xfId="0" applyFont="1" applyFill="1" applyBorder="1" applyAlignment="1">
      <alignment horizontal="right"/>
    </xf>
    <xf numFmtId="9" fontId="7" fillId="0" borderId="0" xfId="2" applyFont="1" applyFill="1" applyBorder="1" applyAlignment="1">
      <alignment horizontal="right"/>
    </xf>
    <xf numFmtId="3" fontId="6" fillId="0" borderId="8" xfId="0" applyNumberFormat="1" applyFont="1" applyBorder="1"/>
    <xf numFmtId="172" fontId="6" fillId="0" borderId="7" xfId="2" applyNumberFormat="1" applyFont="1" applyBorder="1" applyAlignment="1">
      <alignment horizontal="right"/>
    </xf>
    <xf numFmtId="172" fontId="6" fillId="0" borderId="1" xfId="2" applyNumberFormat="1" applyFont="1" applyBorder="1" applyAlignment="1">
      <alignment horizontal="right"/>
    </xf>
    <xf numFmtId="172" fontId="6" fillId="0" borderId="8" xfId="2" applyNumberFormat="1" applyFont="1" applyBorder="1" applyAlignment="1">
      <alignment horizontal="right"/>
    </xf>
    <xf numFmtId="172" fontId="0" fillId="0" borderId="1" xfId="0" applyNumberFormat="1" applyBorder="1"/>
    <xf numFmtId="172" fontId="0" fillId="0" borderId="8" xfId="0" applyNumberFormat="1" applyBorder="1"/>
    <xf numFmtId="172" fontId="16" fillId="0" borderId="8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22" fillId="0" borderId="5" xfId="0" applyFont="1" applyBorder="1" applyAlignment="1">
      <alignment horizontal="left"/>
    </xf>
    <xf numFmtId="3" fontId="1" fillId="0" borderId="11" xfId="0" applyNumberFormat="1" applyFont="1" applyBorder="1" applyAlignment="1">
      <alignment horizontal="right"/>
    </xf>
    <xf numFmtId="0" fontId="22" fillId="0" borderId="8" xfId="0" applyFont="1" applyBorder="1" applyAlignment="1">
      <alignment horizontal="left"/>
    </xf>
    <xf numFmtId="3" fontId="6" fillId="0" borderId="2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7" fillId="0" borderId="4" xfId="0" applyFont="1" applyBorder="1" applyAlignment="1">
      <alignment horizontal="left"/>
    </xf>
    <xf numFmtId="3" fontId="7" fillId="0" borderId="4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172" fontId="0" fillId="0" borderId="7" xfId="0" applyNumberFormat="1" applyBorder="1"/>
    <xf numFmtId="172" fontId="0" fillId="0" borderId="5" xfId="0" applyNumberFormat="1" applyBorder="1"/>
    <xf numFmtId="172" fontId="7" fillId="0" borderId="5" xfId="2" applyNumberFormat="1" applyFont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0" borderId="5" xfId="0" applyFont="1" applyBorder="1" applyAlignment="1"/>
    <xf numFmtId="3" fontId="6" fillId="0" borderId="7" xfId="0" applyNumberFormat="1" applyFont="1" applyBorder="1"/>
    <xf numFmtId="0" fontId="7" fillId="0" borderId="6" xfId="0" applyFont="1" applyBorder="1"/>
    <xf numFmtId="0" fontId="0" fillId="0" borderId="0" xfId="0" applyBorder="1"/>
    <xf numFmtId="0" fontId="7" fillId="2" borderId="5" xfId="0" applyFont="1" applyFill="1" applyBorder="1" applyAlignment="1">
      <alignment horizontal="center"/>
    </xf>
    <xf numFmtId="0" fontId="23" fillId="0" borderId="0" xfId="0" applyFont="1"/>
    <xf numFmtId="0" fontId="7" fillId="2" borderId="1" xfId="0" applyFont="1" applyFill="1" applyBorder="1" applyAlignment="1">
      <alignment horizontal="right"/>
    </xf>
    <xf numFmtId="3" fontId="0" fillId="0" borderId="3" xfId="0" applyNumberForma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3" fontId="6" fillId="0" borderId="7" xfId="4" applyNumberFormat="1" applyFont="1" applyBorder="1"/>
    <xf numFmtId="172" fontId="5" fillId="0" borderId="14" xfId="0" applyNumberFormat="1" applyFont="1" applyBorder="1" applyAlignment="1">
      <alignment horizontal="center"/>
    </xf>
    <xf numFmtId="3" fontId="6" fillId="0" borderId="1" xfId="4" applyNumberFormat="1" applyFont="1" applyBorder="1"/>
    <xf numFmtId="172" fontId="5" fillId="0" borderId="0" xfId="0" applyNumberFormat="1" applyFont="1" applyBorder="1" applyAlignment="1">
      <alignment horizontal="center"/>
    </xf>
    <xf numFmtId="3" fontId="6" fillId="0" borderId="1" xfId="4" applyNumberFormat="1" applyFont="1" applyFill="1" applyBorder="1"/>
    <xf numFmtId="172" fontId="6" fillId="0" borderId="0" xfId="4" applyNumberFormat="1" applyFont="1" applyBorder="1"/>
    <xf numFmtId="3" fontId="6" fillId="0" borderId="8" xfId="4" applyNumberFormat="1" applyFont="1" applyBorder="1"/>
    <xf numFmtId="179" fontId="6" fillId="0" borderId="7" xfId="0" applyNumberFormat="1" applyFont="1" applyBorder="1"/>
    <xf numFmtId="179" fontId="6" fillId="0" borderId="8" xfId="0" applyNumberFormat="1" applyFont="1" applyBorder="1"/>
    <xf numFmtId="3" fontId="7" fillId="0" borderId="5" xfId="0" applyNumberFormat="1" applyFont="1" applyBorder="1"/>
    <xf numFmtId="3" fontId="7" fillId="0" borderId="5" xfId="4" applyNumberFormat="1" applyFont="1" applyBorder="1"/>
    <xf numFmtId="3" fontId="7" fillId="0" borderId="10" xfId="4" applyNumberFormat="1" applyFont="1" applyBorder="1"/>
    <xf numFmtId="3" fontId="7" fillId="0" borderId="8" xfId="4" applyNumberFormat="1" applyFont="1" applyBorder="1"/>
    <xf numFmtId="172" fontId="6" fillId="0" borderId="1" xfId="4" applyNumberFormat="1" applyFont="1" applyBorder="1"/>
    <xf numFmtId="172" fontId="6" fillId="0" borderId="8" xfId="4" applyNumberFormat="1" applyFont="1" applyBorder="1"/>
    <xf numFmtId="172" fontId="7" fillId="0" borderId="5" xfId="4" applyNumberFormat="1" applyFont="1" applyBorder="1"/>
    <xf numFmtId="172" fontId="6" fillId="0" borderId="7" xfId="4" applyNumberFormat="1" applyFont="1" applyBorder="1"/>
    <xf numFmtId="172" fontId="7" fillId="0" borderId="8" xfId="4" applyNumberFormat="1" applyFont="1" applyBorder="1"/>
    <xf numFmtId="3" fontId="6" fillId="0" borderId="0" xfId="0" applyNumberFormat="1" applyFont="1" applyBorder="1"/>
    <xf numFmtId="3" fontId="6" fillId="0" borderId="0" xfId="4" applyNumberFormat="1" applyFont="1" applyBorder="1"/>
    <xf numFmtId="172" fontId="5" fillId="0" borderId="0" xfId="0" applyNumberFormat="1" applyFont="1" applyFill="1" applyBorder="1" applyAlignment="1">
      <alignment horizontal="center"/>
    </xf>
    <xf numFmtId="3" fontId="6" fillId="0" borderId="0" xfId="4" applyNumberFormat="1" applyFont="1" applyFill="1" applyBorder="1"/>
    <xf numFmtId="172" fontId="6" fillId="0" borderId="0" xfId="4" applyNumberFormat="1" applyFont="1" applyFill="1" applyBorder="1"/>
    <xf numFmtId="179" fontId="6" fillId="0" borderId="0" xfId="0" applyNumberFormat="1" applyFont="1" applyBorder="1"/>
    <xf numFmtId="179" fontId="7" fillId="0" borderId="0" xfId="0" applyNumberFormat="1" applyFont="1" applyBorder="1"/>
    <xf numFmtId="172" fontId="6" fillId="0" borderId="0" xfId="2" applyNumberFormat="1" applyFont="1" applyBorder="1" applyAlignment="1">
      <alignment horizontal="right"/>
    </xf>
    <xf numFmtId="3" fontId="6" fillId="0" borderId="0" xfId="3" applyNumberFormat="1" applyFont="1" applyBorder="1"/>
    <xf numFmtId="172" fontId="6" fillId="0" borderId="0" xfId="3" applyNumberFormat="1" applyFont="1" applyFill="1" applyBorder="1"/>
    <xf numFmtId="172" fontId="5" fillId="0" borderId="7" xfId="0" applyNumberFormat="1" applyFont="1" applyFill="1" applyBorder="1" applyAlignment="1">
      <alignment horizontal="center"/>
    </xf>
    <xf numFmtId="172" fontId="5" fillId="0" borderId="1" xfId="0" applyNumberFormat="1" applyFont="1" applyFill="1" applyBorder="1" applyAlignment="1">
      <alignment horizontal="center"/>
    </xf>
    <xf numFmtId="172" fontId="6" fillId="0" borderId="1" xfId="4" applyNumberFormat="1" applyFont="1" applyFill="1" applyBorder="1"/>
    <xf numFmtId="179" fontId="6" fillId="0" borderId="9" xfId="0" applyNumberFormat="1" applyFont="1" applyBorder="1"/>
    <xf numFmtId="179" fontId="6" fillId="0" borderId="5" xfId="0" applyNumberFormat="1" applyFont="1" applyBorder="1"/>
    <xf numFmtId="3" fontId="6" fillId="0" borderId="10" xfId="1" applyNumberFormat="1" applyFont="1" applyBorder="1"/>
    <xf numFmtId="2" fontId="6" fillId="0" borderId="10" xfId="1" applyNumberFormat="1" applyFont="1" applyBorder="1"/>
    <xf numFmtId="3" fontId="6" fillId="0" borderId="5" xfId="1" applyNumberFormat="1" applyFont="1" applyBorder="1"/>
    <xf numFmtId="2" fontId="6" fillId="0" borderId="5" xfId="1" applyNumberFormat="1" applyFont="1" applyBorder="1"/>
    <xf numFmtId="0" fontId="6" fillId="0" borderId="1" xfId="1" applyFont="1" applyBorder="1"/>
    <xf numFmtId="3" fontId="6" fillId="0" borderId="9" xfId="1" applyNumberFormat="1" applyFont="1" applyBorder="1"/>
    <xf numFmtId="0" fontId="6" fillId="0" borderId="8" xfId="1" applyFont="1" applyBorder="1"/>
    <xf numFmtId="0" fontId="3" fillId="0" borderId="7" xfId="0" applyFont="1" applyBorder="1"/>
    <xf numFmtId="172" fontId="6" fillId="0" borderId="7" xfId="0" applyNumberFormat="1" applyFont="1" applyBorder="1" applyAlignment="1">
      <alignment horizontal="center"/>
    </xf>
    <xf numFmtId="172" fontId="6" fillId="0" borderId="1" xfId="0" applyNumberFormat="1" applyFont="1" applyBorder="1" applyAlignment="1">
      <alignment horizontal="center"/>
    </xf>
    <xf numFmtId="172" fontId="6" fillId="0" borderId="8" xfId="0" applyNumberFormat="1" applyFont="1" applyBorder="1" applyAlignment="1">
      <alignment horizontal="center"/>
    </xf>
    <xf numFmtId="14" fontId="7" fillId="2" borderId="4" xfId="0" applyNumberFormat="1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1" fontId="7" fillId="2" borderId="11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11" xfId="0" applyNumberFormat="1" applyFont="1" applyFill="1" applyBorder="1" applyAlignment="1">
      <alignment horizontal="center"/>
    </xf>
    <xf numFmtId="17" fontId="7" fillId="2" borderId="4" xfId="0" applyNumberFormat="1" applyFont="1" applyFill="1" applyBorder="1" applyAlignment="1">
      <alignment horizontal="center"/>
    </xf>
    <xf numFmtId="17" fontId="7" fillId="2" borderId="11" xfId="0" applyNumberFormat="1" applyFont="1" applyFill="1" applyBorder="1" applyAlignment="1">
      <alignment horizontal="center"/>
    </xf>
  </cellXfs>
  <cellStyles count="5">
    <cellStyle name="Komma" xfId="3" builtinId="3"/>
    <cellStyle name="Normal" xfId="0" builtinId="0"/>
    <cellStyle name="Normal_Ark1" xfId="1"/>
    <cellStyle name="Prosent" xfId="2" builtinId="5"/>
    <cellStyle name="Tusenskille_Ark1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2"/>
  <sheetViews>
    <sheetView tabSelected="1" view="pageBreakPreview" zoomScale="90" zoomScaleNormal="80" zoomScaleSheetLayoutView="90" workbookViewId="0"/>
  </sheetViews>
  <sheetFormatPr baseColWidth="10" defaultColWidth="9.140625" defaultRowHeight="12.75" x14ac:dyDescent="0.2"/>
  <cols>
    <col min="1" max="1" width="69" customWidth="1"/>
    <col min="2" max="2" width="13" customWidth="1"/>
    <col min="3" max="3" width="10.7109375" customWidth="1"/>
    <col min="4" max="4" width="12.85546875" customWidth="1"/>
    <col min="5" max="5" width="11.5703125" customWidth="1"/>
    <col min="6" max="6" width="13" customWidth="1"/>
    <col min="7" max="7" width="10.85546875" customWidth="1"/>
  </cols>
  <sheetData>
    <row r="1" spans="1:7" ht="20.25" x14ac:dyDescent="0.3">
      <c r="A1" s="49" t="s">
        <v>0</v>
      </c>
      <c r="B1" s="6"/>
      <c r="D1" s="7"/>
      <c r="E1" s="52"/>
      <c r="F1" s="8"/>
      <c r="G1" s="8"/>
    </row>
    <row r="2" spans="1:7" ht="15" x14ac:dyDescent="0.2">
      <c r="A2" s="12"/>
      <c r="B2" s="13"/>
      <c r="C2" s="9"/>
      <c r="D2" s="10"/>
      <c r="E2" s="11"/>
    </row>
    <row r="3" spans="1:7" ht="15" x14ac:dyDescent="0.2">
      <c r="A3" s="97"/>
      <c r="B3" s="13"/>
      <c r="C3" s="9"/>
      <c r="D3" s="10"/>
      <c r="E3" s="11"/>
    </row>
    <row r="4" spans="1:7" ht="15.75" x14ac:dyDescent="0.25">
      <c r="A4" s="39" t="s">
        <v>55</v>
      </c>
      <c r="B4" s="97"/>
      <c r="D4" s="10"/>
      <c r="E4" s="38"/>
    </row>
    <row r="5" spans="1:7" ht="15.75" x14ac:dyDescent="0.25">
      <c r="A5" s="39"/>
      <c r="B5" s="97"/>
      <c r="D5" s="10"/>
      <c r="E5" s="38"/>
    </row>
    <row r="6" spans="1:7" ht="15.75" x14ac:dyDescent="0.25">
      <c r="A6" s="39" t="s">
        <v>111</v>
      </c>
      <c r="B6" s="97"/>
      <c r="D6" s="10"/>
      <c r="E6" s="38"/>
    </row>
    <row r="7" spans="1:7" ht="15" x14ac:dyDescent="0.2">
      <c r="A7" s="28" t="s">
        <v>112</v>
      </c>
      <c r="B7" s="37"/>
      <c r="C7" s="37"/>
      <c r="D7" s="10"/>
      <c r="E7" s="38"/>
    </row>
    <row r="8" spans="1:7" x14ac:dyDescent="0.2">
      <c r="A8" s="16" t="s">
        <v>1</v>
      </c>
      <c r="B8" s="219" t="s">
        <v>104</v>
      </c>
      <c r="C8" s="220"/>
      <c r="D8" s="219" t="s">
        <v>105</v>
      </c>
      <c r="E8" s="220"/>
    </row>
    <row r="9" spans="1:7" s="29" customFormat="1" x14ac:dyDescent="0.2">
      <c r="A9" s="40"/>
      <c r="B9" s="45" t="s">
        <v>2</v>
      </c>
      <c r="C9" s="45" t="s">
        <v>3</v>
      </c>
      <c r="D9" s="45" t="s">
        <v>2</v>
      </c>
      <c r="E9" s="46" t="s">
        <v>4</v>
      </c>
      <c r="F9"/>
      <c r="G9"/>
    </row>
    <row r="10" spans="1:7" x14ac:dyDescent="0.2">
      <c r="A10" s="56" t="s">
        <v>5</v>
      </c>
      <c r="B10" s="199">
        <v>36457.474283620002</v>
      </c>
      <c r="C10" s="200">
        <v>4.4895935499616897</v>
      </c>
      <c r="D10" s="199">
        <v>40144.580028389995</v>
      </c>
      <c r="E10" s="200">
        <v>5.9631441444675071</v>
      </c>
    </row>
    <row r="11" spans="1:7" x14ac:dyDescent="0.2">
      <c r="A11" s="56" t="s">
        <v>6</v>
      </c>
      <c r="B11" s="199">
        <v>25481.002575930004</v>
      </c>
      <c r="C11" s="200">
        <v>3.1378845369672552</v>
      </c>
      <c r="D11" s="199">
        <v>29766.614033550002</v>
      </c>
      <c r="E11" s="200">
        <v>4.421583437895209</v>
      </c>
    </row>
    <row r="12" spans="1:7" x14ac:dyDescent="0.2">
      <c r="A12" s="41" t="s">
        <v>62</v>
      </c>
      <c r="B12" s="201">
        <v>10976.471707689998</v>
      </c>
      <c r="C12" s="202">
        <v>1.3517090129944351</v>
      </c>
      <c r="D12" s="201">
        <v>10377.965994839993</v>
      </c>
      <c r="E12" s="202">
        <v>1.5415607065722972</v>
      </c>
      <c r="F12" s="99"/>
    </row>
    <row r="13" spans="1:7" x14ac:dyDescent="0.2">
      <c r="A13" s="47" t="s">
        <v>68</v>
      </c>
      <c r="B13" s="199">
        <v>156.47704947</v>
      </c>
      <c r="C13" s="200">
        <v>1.9269528836592588E-2</v>
      </c>
      <c r="D13" s="199">
        <v>293.55750499999999</v>
      </c>
      <c r="E13" s="200">
        <v>4.3605530703454368E-2</v>
      </c>
    </row>
    <row r="14" spans="1:7" x14ac:dyDescent="0.2">
      <c r="A14" s="56" t="s">
        <v>8</v>
      </c>
      <c r="B14" s="199">
        <v>2844.3288314799993</v>
      </c>
      <c r="C14" s="200">
        <v>0.3502678292094431</v>
      </c>
      <c r="D14" s="199">
        <v>3060.5252842399996</v>
      </c>
      <c r="E14" s="200">
        <v>0.45461562718563675</v>
      </c>
    </row>
    <row r="15" spans="1:7" x14ac:dyDescent="0.2">
      <c r="A15" s="56" t="s">
        <v>9</v>
      </c>
      <c r="B15" s="199">
        <v>810.67192348000015</v>
      </c>
      <c r="C15" s="200">
        <v>9.9831036304840179E-2</v>
      </c>
      <c r="D15" s="199">
        <v>842.06567092</v>
      </c>
      <c r="E15" s="200">
        <v>0.1250818658771029</v>
      </c>
    </row>
    <row r="16" spans="1:7" x14ac:dyDescent="0.2">
      <c r="A16" s="47" t="s">
        <v>71</v>
      </c>
      <c r="B16" s="199">
        <v>2165.7242419490008</v>
      </c>
      <c r="C16" s="200">
        <v>0.26670036196167479</v>
      </c>
      <c r="D16" s="199">
        <v>-1288.6611452360003</v>
      </c>
      <c r="E16" s="200">
        <v>-0.19141991663588051</v>
      </c>
    </row>
    <row r="17" spans="1:9" x14ac:dyDescent="0.2">
      <c r="A17" s="203" t="s">
        <v>113</v>
      </c>
      <c r="B17" s="199">
        <v>-22.795999999999999</v>
      </c>
      <c r="C17" s="200">
        <v>-2.8072371050374494E-3</v>
      </c>
      <c r="D17" s="199">
        <v>-150.13999999999999</v>
      </c>
      <c r="E17" s="200">
        <v>-2.2302050767929224E-2</v>
      </c>
    </row>
    <row r="18" spans="1:9" x14ac:dyDescent="0.2">
      <c r="A18" s="56" t="s">
        <v>58</v>
      </c>
      <c r="B18" s="199">
        <v>1377.88693319</v>
      </c>
      <c r="C18" s="200">
        <v>0.16968131801181019</v>
      </c>
      <c r="D18" s="199">
        <v>411.80219097999998</v>
      </c>
      <c r="E18" s="200">
        <v>6.1169797319704587E-2</v>
      </c>
    </row>
    <row r="19" spans="1:9" x14ac:dyDescent="0.2">
      <c r="A19" s="56" t="s">
        <v>69</v>
      </c>
      <c r="B19" s="199">
        <v>6596.8349687190012</v>
      </c>
      <c r="C19" s="200">
        <v>0.81237409633253843</v>
      </c>
      <c r="D19" s="199">
        <v>5946.9523324950005</v>
      </c>
      <c r="E19" s="200">
        <v>0.88337040651231291</v>
      </c>
    </row>
    <row r="20" spans="1:9" x14ac:dyDescent="0.2">
      <c r="A20" s="56" t="s">
        <v>70</v>
      </c>
      <c r="B20" s="199">
        <v>4330.877835100001</v>
      </c>
      <c r="C20" s="200">
        <v>0.53333045078421581</v>
      </c>
      <c r="D20" s="199">
        <v>3831.1000607300007</v>
      </c>
      <c r="E20" s="200">
        <v>0.56907811410295217</v>
      </c>
    </row>
    <row r="21" spans="1:9" x14ac:dyDescent="0.2">
      <c r="A21" s="47" t="s">
        <v>41</v>
      </c>
      <c r="B21" s="199">
        <v>320.37014245999995</v>
      </c>
      <c r="C21" s="200">
        <v>3.9452314057722655E-2</v>
      </c>
      <c r="D21" s="199">
        <v>275.06184470000005</v>
      </c>
      <c r="E21" s="200">
        <v>4.0858153888501843E-2</v>
      </c>
    </row>
    <row r="22" spans="1:9" x14ac:dyDescent="0.2">
      <c r="A22" s="56" t="s">
        <v>67</v>
      </c>
      <c r="B22" s="204">
        <v>1122.286526032</v>
      </c>
      <c r="C22" s="200">
        <v>0.13820514030358871</v>
      </c>
      <c r="D22" s="204">
        <v>1056.6722071919999</v>
      </c>
      <c r="E22" s="200">
        <v>0.15695988550589993</v>
      </c>
    </row>
    <row r="23" spans="1:9" x14ac:dyDescent="0.2">
      <c r="A23" s="41" t="s">
        <v>12</v>
      </c>
      <c r="B23" s="204">
        <v>8647.9292030879951</v>
      </c>
      <c r="C23" s="202">
        <v>1.0649582269102282</v>
      </c>
      <c r="D23" s="204">
        <v>4584.2977745169974</v>
      </c>
      <c r="E23" s="202">
        <v>0.68095938259346644</v>
      </c>
      <c r="F23" s="99"/>
      <c r="H23" s="99"/>
    </row>
    <row r="24" spans="1:9" x14ac:dyDescent="0.2">
      <c r="A24" s="203" t="s">
        <v>13</v>
      </c>
      <c r="B24" s="199">
        <v>2240.6569140760007</v>
      </c>
      <c r="C24" s="200">
        <v>0.27592802372577901</v>
      </c>
      <c r="D24" s="199">
        <v>267.40218615800001</v>
      </c>
      <c r="E24" s="200">
        <v>3.9720375190828418E-2</v>
      </c>
      <c r="F24" s="99"/>
    </row>
    <row r="25" spans="1:9" x14ac:dyDescent="0.2">
      <c r="A25" s="203" t="s">
        <v>59</v>
      </c>
      <c r="B25" s="199">
        <v>395.69875302200006</v>
      </c>
      <c r="C25" s="200">
        <v>4.8728734071784886E-2</v>
      </c>
      <c r="D25" s="199">
        <v>-0.83475635199999143</v>
      </c>
      <c r="E25" s="200">
        <v>-1.2399612722229395E-4</v>
      </c>
    </row>
    <row r="26" spans="1:9" x14ac:dyDescent="0.2">
      <c r="A26" s="203" t="s">
        <v>114</v>
      </c>
      <c r="B26" s="199">
        <v>3.9449599999999996</v>
      </c>
      <c r="C26" s="200">
        <v>4.8580619801230634E-4</v>
      </c>
      <c r="D26" s="199">
        <v>-54.542301999999999</v>
      </c>
      <c r="E26" s="200">
        <v>-8.1018062355383506E-3</v>
      </c>
    </row>
    <row r="27" spans="1:9" x14ac:dyDescent="0.2">
      <c r="A27" s="205" t="s">
        <v>115</v>
      </c>
      <c r="B27" s="204">
        <v>-2.577</v>
      </c>
      <c r="C27" s="200">
        <v>-3.1734734250225946E-4</v>
      </c>
      <c r="D27" s="204">
        <v>-10</v>
      </c>
      <c r="E27" s="200">
        <v>-1.4854169953329712E-3</v>
      </c>
    </row>
    <row r="28" spans="1:9" x14ac:dyDescent="0.2">
      <c r="A28" s="58" t="s">
        <v>64</v>
      </c>
      <c r="B28" s="204">
        <v>6400.7503290119948</v>
      </c>
      <c r="C28" s="202">
        <v>0.78822704964393464</v>
      </c>
      <c r="D28" s="204">
        <v>4361.4378903589968</v>
      </c>
      <c r="E28" s="202">
        <v>0.64785539664284331</v>
      </c>
      <c r="F28" s="99"/>
      <c r="H28" s="99"/>
    </row>
    <row r="29" spans="1:9" ht="14.25" customHeight="1" x14ac:dyDescent="0.2">
      <c r="A29" s="100" t="s">
        <v>51</v>
      </c>
      <c r="B29" s="204">
        <v>1969.1570299999996</v>
      </c>
      <c r="C29" s="202">
        <v>0.24249388841293829</v>
      </c>
      <c r="D29" s="204">
        <v>1066.697895</v>
      </c>
      <c r="E29" s="202">
        <v>0.15844911821189051</v>
      </c>
      <c r="F29" s="126"/>
      <c r="G29" s="37"/>
    </row>
    <row r="30" spans="1:9" x14ac:dyDescent="0.2">
      <c r="A30" s="58" t="s">
        <v>63</v>
      </c>
      <c r="B30" s="204">
        <v>4431.5932990119954</v>
      </c>
      <c r="C30" s="202">
        <v>0.54573316123099647</v>
      </c>
      <c r="D30" s="204">
        <v>3294.7399953589966</v>
      </c>
      <c r="E30" s="202">
        <v>0.4894062784309528</v>
      </c>
    </row>
    <row r="32" spans="1:9" x14ac:dyDescent="0.2">
      <c r="A32" s="43" t="s">
        <v>15</v>
      </c>
      <c r="B32" s="69">
        <v>39903</v>
      </c>
      <c r="C32" s="68"/>
      <c r="D32" s="70">
        <v>39538</v>
      </c>
      <c r="I32" s="71"/>
    </row>
    <row r="33" spans="1:9" x14ac:dyDescent="0.2">
      <c r="A33" s="44"/>
      <c r="B33" s="65" t="s">
        <v>2</v>
      </c>
      <c r="C33" s="66" t="s">
        <v>40</v>
      </c>
      <c r="D33" s="67" t="s">
        <v>2</v>
      </c>
      <c r="I33" s="71"/>
    </row>
    <row r="34" spans="1:9" x14ac:dyDescent="0.2">
      <c r="A34" s="206" t="s">
        <v>42</v>
      </c>
      <c r="B34" s="166">
        <v>3191947.3198259482</v>
      </c>
      <c r="C34" s="207">
        <f>(B34/D34-1)*100</f>
        <v>16.356711005908942</v>
      </c>
      <c r="D34" s="166">
        <v>2743242.9915141305</v>
      </c>
      <c r="I34" s="71"/>
    </row>
    <row r="35" spans="1:9" x14ac:dyDescent="0.2">
      <c r="A35" s="56" t="s">
        <v>16</v>
      </c>
      <c r="B35" s="168">
        <v>2152190.3530485705</v>
      </c>
      <c r="C35" s="208">
        <f t="shared" ref="C35:C41" si="0">(B35/D35-1)*100</f>
        <v>6.0249019221749522</v>
      </c>
      <c r="D35" s="168">
        <v>2029891.3878065499</v>
      </c>
      <c r="I35" s="71"/>
    </row>
    <row r="36" spans="1:9" x14ac:dyDescent="0.2">
      <c r="A36" s="56" t="s">
        <v>65</v>
      </c>
      <c r="B36" s="168">
        <v>1943785.2167685702</v>
      </c>
      <c r="C36" s="208">
        <f t="shared" si="0"/>
        <v>5.5636843564359495</v>
      </c>
      <c r="D36" s="168">
        <v>1841338.9307305499</v>
      </c>
      <c r="I36" s="71"/>
    </row>
    <row r="37" spans="1:9" x14ac:dyDescent="0.2">
      <c r="A37" s="56" t="s">
        <v>66</v>
      </c>
      <c r="B37" s="26">
        <v>208405</v>
      </c>
      <c r="C37" s="208">
        <f t="shared" si="0"/>
        <v>10.529190886333751</v>
      </c>
      <c r="D37" s="26">
        <v>188552</v>
      </c>
      <c r="I37" s="71"/>
    </row>
    <row r="38" spans="1:9" x14ac:dyDescent="0.2">
      <c r="A38" s="56" t="s">
        <v>61</v>
      </c>
      <c r="B38" s="168">
        <v>12806</v>
      </c>
      <c r="C38" s="208">
        <f t="shared" si="0"/>
        <v>90.792610250297969</v>
      </c>
      <c r="D38" s="168">
        <v>6712</v>
      </c>
      <c r="I38" s="71"/>
    </row>
    <row r="39" spans="1:9" x14ac:dyDescent="0.2">
      <c r="A39" s="56" t="s">
        <v>60</v>
      </c>
      <c r="B39" s="168">
        <v>5579</v>
      </c>
      <c r="C39" s="208">
        <f t="shared" si="0"/>
        <v>83.038057742782144</v>
      </c>
      <c r="D39" s="168">
        <v>3048</v>
      </c>
      <c r="I39" s="72"/>
    </row>
    <row r="40" spans="1:9" x14ac:dyDescent="0.2">
      <c r="A40" s="56" t="s">
        <v>17</v>
      </c>
      <c r="B40" s="168">
        <v>1399053</v>
      </c>
      <c r="C40" s="208">
        <f t="shared" si="0"/>
        <v>10.092823856581013</v>
      </c>
      <c r="D40" s="168">
        <v>1270794</v>
      </c>
      <c r="E40" s="78"/>
    </row>
    <row r="41" spans="1:9" x14ac:dyDescent="0.2">
      <c r="A41" s="77" t="s">
        <v>18</v>
      </c>
      <c r="B41" s="172">
        <v>757135</v>
      </c>
      <c r="C41" s="209">
        <f t="shared" si="0"/>
        <v>14.707865253653107</v>
      </c>
      <c r="D41" s="172">
        <v>660055</v>
      </c>
      <c r="E41" s="78"/>
      <c r="F41" s="30"/>
      <c r="G41" s="31"/>
    </row>
    <row r="42" spans="1:9" x14ac:dyDescent="0.2">
      <c r="A42" s="48"/>
      <c r="B42" s="78"/>
      <c r="C42" s="78"/>
      <c r="D42" s="78"/>
      <c r="E42" s="78"/>
      <c r="F42" s="30"/>
      <c r="G42" s="31"/>
    </row>
    <row r="43" spans="1:9" x14ac:dyDescent="0.2">
      <c r="A43" s="48"/>
      <c r="B43" s="78"/>
      <c r="C43" s="78"/>
      <c r="D43" s="78"/>
      <c r="E43" s="78"/>
      <c r="F43" s="30"/>
      <c r="G43" s="31"/>
    </row>
    <row r="44" spans="1:9" x14ac:dyDescent="0.2">
      <c r="F44" s="28"/>
      <c r="G44" s="28"/>
    </row>
    <row r="45" spans="1:9" ht="15.75" x14ac:dyDescent="0.25">
      <c r="A45" s="14" t="s">
        <v>21</v>
      </c>
    </row>
    <row r="46" spans="1:9" x14ac:dyDescent="0.2">
      <c r="A46" s="113" t="s">
        <v>103</v>
      </c>
      <c r="B46" s="9"/>
      <c r="C46" s="9"/>
      <c r="D46" s="9"/>
      <c r="E46" s="9"/>
    </row>
    <row r="47" spans="1:9" x14ac:dyDescent="0.2">
      <c r="A47" s="16" t="s">
        <v>1</v>
      </c>
      <c r="B47" s="219" t="s">
        <v>104</v>
      </c>
      <c r="C47" s="220"/>
      <c r="D47" s="219" t="s">
        <v>105</v>
      </c>
      <c r="E47" s="220"/>
    </row>
    <row r="48" spans="1:9" x14ac:dyDescent="0.2">
      <c r="A48" s="50"/>
      <c r="B48" s="59" t="s">
        <v>2</v>
      </c>
      <c r="C48" s="59" t="s">
        <v>3</v>
      </c>
      <c r="D48" s="59" t="s">
        <v>2</v>
      </c>
      <c r="E48" s="60" t="s">
        <v>4</v>
      </c>
    </row>
    <row r="49" spans="1:5" x14ac:dyDescent="0.2">
      <c r="A49" s="17" t="s">
        <v>5</v>
      </c>
      <c r="B49" s="18">
        <v>2824.1</v>
      </c>
      <c r="C49" s="19">
        <v>8.4600000000000009</v>
      </c>
      <c r="D49" s="18">
        <v>2546.1999999999998</v>
      </c>
      <c r="E49" s="19">
        <v>9.08</v>
      </c>
    </row>
    <row r="50" spans="1:5" x14ac:dyDescent="0.2">
      <c r="A50" s="20" t="s">
        <v>6</v>
      </c>
      <c r="B50" s="18">
        <v>1176.9000000000001</v>
      </c>
      <c r="C50" s="34">
        <v>3.53</v>
      </c>
      <c r="D50" s="18">
        <v>1418.2</v>
      </c>
      <c r="E50" s="19">
        <v>5.0599999999999996</v>
      </c>
    </row>
    <row r="51" spans="1:5" x14ac:dyDescent="0.2">
      <c r="A51" s="21" t="s">
        <v>7</v>
      </c>
      <c r="B51" s="22">
        <f>B49-B50</f>
        <v>1647.1999999999998</v>
      </c>
      <c r="C51" s="23">
        <f>C49-C50</f>
        <v>4.9300000000000015</v>
      </c>
      <c r="D51" s="22">
        <f>D49-D50</f>
        <v>1127.9999999999998</v>
      </c>
      <c r="E51" s="23">
        <f>E49-E50</f>
        <v>4.0200000000000005</v>
      </c>
    </row>
    <row r="52" spans="1:5" x14ac:dyDescent="0.2">
      <c r="A52" s="20" t="s">
        <v>53</v>
      </c>
      <c r="B52" s="18">
        <v>0</v>
      </c>
      <c r="C52" s="19">
        <v>0</v>
      </c>
      <c r="D52" s="18">
        <v>0.1</v>
      </c>
      <c r="E52" s="19">
        <v>0</v>
      </c>
    </row>
    <row r="53" spans="1:5" x14ac:dyDescent="0.2">
      <c r="A53" s="20" t="s">
        <v>8</v>
      </c>
      <c r="B53" s="18">
        <v>235.7</v>
      </c>
      <c r="C53" s="19">
        <v>0.71</v>
      </c>
      <c r="D53" s="18">
        <v>224</v>
      </c>
      <c r="E53" s="19">
        <v>0.8</v>
      </c>
    </row>
    <row r="54" spans="1:5" x14ac:dyDescent="0.2">
      <c r="A54" s="20" t="s">
        <v>9</v>
      </c>
      <c r="B54" s="18">
        <v>127.9</v>
      </c>
      <c r="C54" s="19">
        <v>0.39</v>
      </c>
      <c r="D54" s="18">
        <v>106.3</v>
      </c>
      <c r="E54" s="19">
        <v>0.37</v>
      </c>
    </row>
    <row r="55" spans="1:5" x14ac:dyDescent="0.2">
      <c r="A55" s="20" t="s">
        <v>73</v>
      </c>
      <c r="B55" s="18">
        <v>23.7</v>
      </c>
      <c r="C55" s="19">
        <v>0.08</v>
      </c>
      <c r="D55" s="18">
        <v>1.3</v>
      </c>
      <c r="E55" s="19">
        <v>0</v>
      </c>
    </row>
    <row r="56" spans="1:5" x14ac:dyDescent="0.2">
      <c r="A56" s="20" t="s">
        <v>74</v>
      </c>
      <c r="B56" s="18">
        <v>-19.399999999999999</v>
      </c>
      <c r="C56" s="19">
        <v>-0.06</v>
      </c>
      <c r="D56" s="18">
        <v>0</v>
      </c>
      <c r="E56" s="19">
        <v>0</v>
      </c>
    </row>
    <row r="57" spans="1:5" x14ac:dyDescent="0.2">
      <c r="A57" s="25" t="s">
        <v>10</v>
      </c>
      <c r="B57" s="18">
        <v>49.9</v>
      </c>
      <c r="C57" s="19">
        <v>0.15</v>
      </c>
      <c r="D57" s="18">
        <v>45</v>
      </c>
      <c r="E57" s="19">
        <v>0.16</v>
      </c>
    </row>
    <row r="58" spans="1:5" x14ac:dyDescent="0.2">
      <c r="A58" s="20" t="s">
        <v>75</v>
      </c>
      <c r="B58" s="18">
        <v>608.29999999999995</v>
      </c>
      <c r="C58" s="19">
        <v>1.82</v>
      </c>
      <c r="D58" s="18">
        <v>524</v>
      </c>
      <c r="E58" s="19">
        <v>1.87</v>
      </c>
    </row>
    <row r="59" spans="1:5" x14ac:dyDescent="0.2">
      <c r="A59" s="114" t="s">
        <v>20</v>
      </c>
      <c r="B59" s="115">
        <v>334.3</v>
      </c>
      <c r="C59" s="116">
        <v>1</v>
      </c>
      <c r="D59" s="115">
        <v>285.60000000000002</v>
      </c>
      <c r="E59" s="116">
        <v>1.02</v>
      </c>
    </row>
    <row r="60" spans="1:5" x14ac:dyDescent="0.2">
      <c r="A60" s="25" t="s">
        <v>41</v>
      </c>
      <c r="B60" s="26">
        <v>180</v>
      </c>
      <c r="C60" s="42">
        <v>0.54</v>
      </c>
      <c r="D60" s="26">
        <v>101</v>
      </c>
      <c r="E60" s="42">
        <v>0.36</v>
      </c>
    </row>
    <row r="61" spans="1:5" x14ac:dyDescent="0.2">
      <c r="A61" s="25" t="s">
        <v>11</v>
      </c>
      <c r="B61" s="18">
        <v>79.099999999999994</v>
      </c>
      <c r="C61" s="19">
        <v>0.24</v>
      </c>
      <c r="D61" s="18">
        <v>81.7</v>
      </c>
      <c r="E61" s="19">
        <v>0.28999999999999998</v>
      </c>
    </row>
    <row r="62" spans="1:5" x14ac:dyDescent="0.2">
      <c r="A62" s="21" t="s">
        <v>12</v>
      </c>
      <c r="B62" s="22">
        <f>(B51+B52+B53-B54+B55+B56+B57-B58-B60-B61)</f>
        <v>941.79999999999984</v>
      </c>
      <c r="C62" s="23">
        <f>(C51+C52+C53-C54+C55+C56+C57-C58-C60-C61)</f>
        <v>2.8200000000000021</v>
      </c>
      <c r="D62" s="22">
        <f>(D51+D52+D53-D54+D55+D56+D57-D58-D60-D61)</f>
        <v>585.39999999999964</v>
      </c>
      <c r="E62" s="23">
        <f>(E51+E52+E53-E54+E55+E56+E57-E58-E60-E61)</f>
        <v>2.0900000000000003</v>
      </c>
    </row>
    <row r="63" spans="1:5" x14ac:dyDescent="0.2">
      <c r="A63" s="2" t="s">
        <v>13</v>
      </c>
      <c r="B63" s="18">
        <v>385.2</v>
      </c>
      <c r="C63" s="19">
        <v>1.1499999999999999</v>
      </c>
      <c r="D63" s="18">
        <v>97</v>
      </c>
      <c r="E63" s="19">
        <v>0.35</v>
      </c>
    </row>
    <row r="64" spans="1:5" x14ac:dyDescent="0.2">
      <c r="A64" s="21" t="s">
        <v>14</v>
      </c>
      <c r="B64" s="22">
        <f>(B62-B63)</f>
        <v>556.59999999999991</v>
      </c>
      <c r="C64" s="23">
        <f>(C62-C63)</f>
        <v>1.6700000000000021</v>
      </c>
      <c r="D64" s="22">
        <f>(D62-D63)</f>
        <v>488.39999999999964</v>
      </c>
      <c r="E64" s="23">
        <f>(E62-E63)</f>
        <v>1.7400000000000002</v>
      </c>
    </row>
    <row r="65" spans="1:5" x14ac:dyDescent="0.2">
      <c r="A65" s="5"/>
    </row>
    <row r="66" spans="1:5" x14ac:dyDescent="0.2">
      <c r="A66" s="51" t="s">
        <v>15</v>
      </c>
      <c r="B66" s="69">
        <v>39903</v>
      </c>
      <c r="C66" s="68"/>
      <c r="D66" s="70">
        <v>39538</v>
      </c>
      <c r="E66" s="32"/>
    </row>
    <row r="67" spans="1:5" x14ac:dyDescent="0.2">
      <c r="A67" s="64"/>
      <c r="B67" s="65" t="s">
        <v>2</v>
      </c>
      <c r="C67" s="66" t="s">
        <v>40</v>
      </c>
      <c r="D67" s="67" t="s">
        <v>2</v>
      </c>
      <c r="E67" s="61"/>
    </row>
    <row r="68" spans="1:5" x14ac:dyDescent="0.2">
      <c r="A68" s="20" t="s">
        <v>42</v>
      </c>
      <c r="B68" s="18">
        <v>132960.70000000001</v>
      </c>
      <c r="C68" s="33">
        <f t="shared" ref="C68:C73" si="1">((B68-D68)/D68)*100</f>
        <v>8.1330315557135169</v>
      </c>
      <c r="D68" s="18">
        <v>122960.3</v>
      </c>
    </row>
    <row r="69" spans="1:5" x14ac:dyDescent="0.2">
      <c r="A69" s="20" t="s">
        <v>16</v>
      </c>
      <c r="B69" s="18">
        <v>124060.2</v>
      </c>
      <c r="C69" s="98">
        <f t="shared" si="1"/>
        <v>7.9945994082330243</v>
      </c>
      <c r="D69" s="18">
        <v>114876.3</v>
      </c>
    </row>
    <row r="70" spans="1:5" x14ac:dyDescent="0.2">
      <c r="A70" s="117" t="s">
        <v>65</v>
      </c>
      <c r="B70" s="118">
        <v>123946.1</v>
      </c>
      <c r="C70" s="119">
        <f t="shared" si="1"/>
        <v>8.0094183342062184</v>
      </c>
      <c r="D70" s="118">
        <v>114754.9</v>
      </c>
      <c r="E70" s="120"/>
    </row>
    <row r="71" spans="1:5" x14ac:dyDescent="0.2">
      <c r="A71" s="20" t="s">
        <v>54</v>
      </c>
      <c r="B71" s="18">
        <v>109312.6</v>
      </c>
      <c r="C71" s="98">
        <f t="shared" si="1"/>
        <v>8.5755889025296312</v>
      </c>
      <c r="D71" s="18">
        <v>100678.8</v>
      </c>
    </row>
    <row r="72" spans="1:5" x14ac:dyDescent="0.2">
      <c r="A72" s="20" t="s">
        <v>57</v>
      </c>
      <c r="B72" s="18">
        <v>1872.6</v>
      </c>
      <c r="C72" s="98">
        <f t="shared" si="1"/>
        <v>79.26479035037336</v>
      </c>
      <c r="D72" s="18">
        <v>1044.5999999999999</v>
      </c>
    </row>
    <row r="73" spans="1:5" x14ac:dyDescent="0.2">
      <c r="A73" s="121" t="s">
        <v>56</v>
      </c>
      <c r="B73" s="122">
        <v>221.4</v>
      </c>
      <c r="C73" s="137">
        <f t="shared" si="1"/>
        <v>103.67985280588776</v>
      </c>
      <c r="D73" s="122">
        <v>108.7</v>
      </c>
      <c r="E73" s="57"/>
    </row>
    <row r="74" spans="1:5" x14ac:dyDescent="0.2">
      <c r="A74" s="138"/>
      <c r="B74" s="123"/>
      <c r="C74" s="124"/>
      <c r="D74" s="109"/>
      <c r="E74" s="104"/>
    </row>
    <row r="75" spans="1:5" x14ac:dyDescent="0.2">
      <c r="A75" s="57"/>
    </row>
    <row r="76" spans="1:5" x14ac:dyDescent="0.2">
      <c r="A76" s="57"/>
    </row>
    <row r="78" spans="1:5" ht="15.75" x14ac:dyDescent="0.25">
      <c r="A78" s="14" t="s">
        <v>19</v>
      </c>
      <c r="D78" s="9"/>
      <c r="E78" s="9"/>
    </row>
    <row r="79" spans="1:5" x14ac:dyDescent="0.2">
      <c r="A79" s="28" t="s">
        <v>106</v>
      </c>
      <c r="B79" s="9"/>
      <c r="C79" s="9"/>
      <c r="D79" s="9"/>
      <c r="E79" s="9"/>
    </row>
    <row r="80" spans="1:5" x14ac:dyDescent="0.2">
      <c r="A80" s="16" t="s">
        <v>1</v>
      </c>
      <c r="B80" s="219" t="s">
        <v>104</v>
      </c>
      <c r="C80" s="220"/>
      <c r="D80" s="219" t="s">
        <v>105</v>
      </c>
      <c r="E80" s="220"/>
    </row>
    <row r="81" spans="1:5" x14ac:dyDescent="0.2">
      <c r="A81" s="50"/>
      <c r="B81" s="59" t="s">
        <v>2</v>
      </c>
      <c r="C81" s="59" t="s">
        <v>3</v>
      </c>
      <c r="D81" s="59" t="s">
        <v>2</v>
      </c>
      <c r="E81" s="60" t="s">
        <v>4</v>
      </c>
    </row>
    <row r="82" spans="1:5" x14ac:dyDescent="0.2">
      <c r="A82" s="17" t="s">
        <v>5</v>
      </c>
      <c r="B82" s="18">
        <v>7178.7</v>
      </c>
      <c r="C82" s="19">
        <v>4.4400000000000004</v>
      </c>
      <c r="D82" s="18">
        <v>5951.7</v>
      </c>
      <c r="E82" s="19">
        <v>5.85</v>
      </c>
    </row>
    <row r="83" spans="1:5" x14ac:dyDescent="0.2">
      <c r="A83" s="20" t="s">
        <v>6</v>
      </c>
      <c r="B83" s="18">
        <v>5688.4</v>
      </c>
      <c r="C83" s="34">
        <v>3.52</v>
      </c>
      <c r="D83" s="18">
        <v>5473</v>
      </c>
      <c r="E83" s="19">
        <v>5.38</v>
      </c>
    </row>
    <row r="84" spans="1:5" x14ac:dyDescent="0.2">
      <c r="A84" s="21" t="s">
        <v>7</v>
      </c>
      <c r="B84" s="22">
        <f>B82-B83</f>
        <v>1490.3000000000002</v>
      </c>
      <c r="C84" s="23">
        <f>C82-C83</f>
        <v>0.92000000000000037</v>
      </c>
      <c r="D84" s="22">
        <f>D82-D83</f>
        <v>478.69999999999982</v>
      </c>
      <c r="E84" s="23">
        <f>E82-E83</f>
        <v>0.46999999999999975</v>
      </c>
    </row>
    <row r="85" spans="1:5" x14ac:dyDescent="0.2">
      <c r="A85" s="20" t="s">
        <v>53</v>
      </c>
      <c r="B85" s="18">
        <v>0</v>
      </c>
      <c r="C85" s="19">
        <v>0</v>
      </c>
      <c r="D85" s="18">
        <v>0</v>
      </c>
      <c r="E85" s="19">
        <v>0</v>
      </c>
    </row>
    <row r="86" spans="1:5" x14ac:dyDescent="0.2">
      <c r="A86" s="20" t="s">
        <v>8</v>
      </c>
      <c r="B86" s="18">
        <v>14.2</v>
      </c>
      <c r="C86" s="19">
        <v>0.01</v>
      </c>
      <c r="D86" s="18">
        <v>8.6999999999999993</v>
      </c>
      <c r="E86" s="19">
        <v>0.01</v>
      </c>
    </row>
    <row r="87" spans="1:5" x14ac:dyDescent="0.2">
      <c r="A87" s="20" t="s">
        <v>9</v>
      </c>
      <c r="B87" s="18">
        <v>89.2</v>
      </c>
      <c r="C87" s="19">
        <v>0.06</v>
      </c>
      <c r="D87" s="18">
        <v>31.9</v>
      </c>
      <c r="E87" s="19">
        <v>0.03</v>
      </c>
    </row>
    <row r="88" spans="1:5" x14ac:dyDescent="0.2">
      <c r="A88" s="20" t="s">
        <v>73</v>
      </c>
      <c r="B88" s="18">
        <v>-242.7</v>
      </c>
      <c r="C88" s="19">
        <v>-0.15</v>
      </c>
      <c r="D88" s="18">
        <v>7.2</v>
      </c>
      <c r="E88" s="19">
        <v>0.01</v>
      </c>
    </row>
    <row r="89" spans="1:5" x14ac:dyDescent="0.2">
      <c r="A89" s="20" t="s">
        <v>74</v>
      </c>
      <c r="B89" s="18">
        <v>-88.5</v>
      </c>
      <c r="C89" s="19">
        <v>-0.06</v>
      </c>
      <c r="D89" s="18">
        <v>33.700000000000003</v>
      </c>
      <c r="E89" s="19">
        <v>0.03</v>
      </c>
    </row>
    <row r="90" spans="1:5" x14ac:dyDescent="0.2">
      <c r="A90" s="25" t="s">
        <v>10</v>
      </c>
      <c r="B90" s="18">
        <v>0.4</v>
      </c>
      <c r="C90" s="19">
        <v>0</v>
      </c>
      <c r="D90" s="18">
        <v>0.4</v>
      </c>
      <c r="E90" s="19">
        <v>0</v>
      </c>
    </row>
    <row r="91" spans="1:5" x14ac:dyDescent="0.2">
      <c r="A91" s="20" t="s">
        <v>75</v>
      </c>
      <c r="B91" s="18">
        <v>85.7</v>
      </c>
      <c r="C91" s="19">
        <v>0.05</v>
      </c>
      <c r="D91" s="18">
        <v>78.099999999999994</v>
      </c>
      <c r="E91" s="19">
        <v>0.08</v>
      </c>
    </row>
    <row r="92" spans="1:5" x14ac:dyDescent="0.2">
      <c r="A92" s="114" t="s">
        <v>20</v>
      </c>
      <c r="B92" s="115">
        <v>48.1</v>
      </c>
      <c r="C92" s="116">
        <v>0.03</v>
      </c>
      <c r="D92" s="115">
        <v>43.2</v>
      </c>
      <c r="E92" s="116">
        <v>0.04</v>
      </c>
    </row>
    <row r="93" spans="1:5" x14ac:dyDescent="0.2">
      <c r="A93" s="25" t="s">
        <v>41</v>
      </c>
      <c r="B93" s="26">
        <v>15.1</v>
      </c>
      <c r="C93" s="42">
        <v>0.01</v>
      </c>
      <c r="D93" s="26">
        <v>3.6</v>
      </c>
      <c r="E93" s="42">
        <v>0</v>
      </c>
    </row>
    <row r="94" spans="1:5" x14ac:dyDescent="0.2">
      <c r="A94" s="25" t="s">
        <v>11</v>
      </c>
      <c r="B94" s="18">
        <v>189</v>
      </c>
      <c r="C94" s="19">
        <v>0.11</v>
      </c>
      <c r="D94" s="18">
        <v>73.099999999999994</v>
      </c>
      <c r="E94" s="19">
        <v>7.0000000000000007E-2</v>
      </c>
    </row>
    <row r="95" spans="1:5" x14ac:dyDescent="0.2">
      <c r="A95" s="21" t="s">
        <v>12</v>
      </c>
      <c r="B95" s="22">
        <f>(B84+B85+B86-B87+B88+B89+B90-B91-B93-B94)</f>
        <v>794.70000000000016</v>
      </c>
      <c r="C95" s="23">
        <f>(C84+C85+C86-C87+C88+C89+C90-C91-C93-C94)</f>
        <v>0.49000000000000032</v>
      </c>
      <c r="D95" s="22">
        <f>(D84+D85+D86-D87+D88+D89+D90-D91-D93-D94)</f>
        <v>341.99999999999977</v>
      </c>
      <c r="E95" s="23">
        <f>(E84+E85+E86-E87+E88+E89+E90-E91-E93-E94)</f>
        <v>0.33999999999999975</v>
      </c>
    </row>
    <row r="96" spans="1:5" x14ac:dyDescent="0.2">
      <c r="A96" s="20" t="s">
        <v>13</v>
      </c>
      <c r="B96" s="18">
        <v>31.6</v>
      </c>
      <c r="C96" s="19">
        <v>0.02</v>
      </c>
      <c r="D96" s="18">
        <v>5.0999999999999996</v>
      </c>
      <c r="E96" s="19">
        <v>0.01</v>
      </c>
    </row>
    <row r="97" spans="1:5" x14ac:dyDescent="0.2">
      <c r="A97" s="21" t="s">
        <v>14</v>
      </c>
      <c r="B97" s="22">
        <f>(B95-B96)</f>
        <v>763.10000000000014</v>
      </c>
      <c r="C97" s="23">
        <f>(C95-C96)</f>
        <v>0.47000000000000031</v>
      </c>
      <c r="D97" s="22">
        <f>(D95-D96)</f>
        <v>336.89999999999975</v>
      </c>
      <c r="E97" s="23">
        <f>(E95-E96)</f>
        <v>0.32999999999999974</v>
      </c>
    </row>
    <row r="98" spans="1:5" x14ac:dyDescent="0.2">
      <c r="A98" s="5"/>
      <c r="B98" s="32"/>
      <c r="C98" s="32"/>
      <c r="D98" s="32"/>
      <c r="E98" s="32"/>
    </row>
    <row r="99" spans="1:5" x14ac:dyDescent="0.2">
      <c r="A99" s="51" t="s">
        <v>15</v>
      </c>
      <c r="B99" s="69">
        <v>39903</v>
      </c>
      <c r="C99" s="68"/>
      <c r="D99" s="70">
        <v>39538</v>
      </c>
      <c r="E99" s="32"/>
    </row>
    <row r="100" spans="1:5" x14ac:dyDescent="0.2">
      <c r="A100" s="64"/>
      <c r="B100" s="65" t="s">
        <v>2</v>
      </c>
      <c r="C100" s="66" t="s">
        <v>40</v>
      </c>
      <c r="D100" s="67" t="s">
        <v>2</v>
      </c>
      <c r="E100" s="61"/>
    </row>
    <row r="101" spans="1:5" x14ac:dyDescent="0.2">
      <c r="A101" s="20" t="s">
        <v>42</v>
      </c>
      <c r="B101" s="18">
        <v>678629.7</v>
      </c>
      <c r="C101" s="33">
        <f t="shared" ref="C101:C108" si="2">((B101-D101)/D101)*100</f>
        <v>59.935392323012913</v>
      </c>
      <c r="D101" s="18">
        <v>424314.9</v>
      </c>
    </row>
    <row r="102" spans="1:5" x14ac:dyDescent="0.2">
      <c r="A102" s="20" t="s">
        <v>16</v>
      </c>
      <c r="B102" s="18">
        <v>546141.5</v>
      </c>
      <c r="C102" s="33">
        <f t="shared" si="2"/>
        <v>52.495049383308967</v>
      </c>
      <c r="D102" s="18">
        <v>358137.2</v>
      </c>
    </row>
    <row r="103" spans="1:5" x14ac:dyDescent="0.2">
      <c r="A103" s="117" t="s">
        <v>65</v>
      </c>
      <c r="B103" s="118">
        <v>408879.5</v>
      </c>
      <c r="C103" s="125">
        <f t="shared" si="2"/>
        <v>73.945606621580623</v>
      </c>
      <c r="D103" s="118">
        <v>235061.7</v>
      </c>
      <c r="E103" s="120"/>
    </row>
    <row r="104" spans="1:5" x14ac:dyDescent="0.2">
      <c r="A104" s="117" t="s">
        <v>66</v>
      </c>
      <c r="B104" s="118">
        <v>136262.1</v>
      </c>
      <c r="C104" s="125">
        <f t="shared" si="2"/>
        <v>10.714236383358188</v>
      </c>
      <c r="D104" s="118">
        <v>123075.5</v>
      </c>
      <c r="E104" s="120"/>
    </row>
    <row r="105" spans="1:5" x14ac:dyDescent="0.2">
      <c r="A105" s="20" t="s">
        <v>54</v>
      </c>
      <c r="B105" s="18">
        <v>154016.79999999999</v>
      </c>
      <c r="C105" s="98">
        <f t="shared" si="2"/>
        <v>3.3266893915862217</v>
      </c>
      <c r="D105" s="18">
        <v>149058.1</v>
      </c>
    </row>
    <row r="106" spans="1:5" x14ac:dyDescent="0.2">
      <c r="A106" s="20" t="s">
        <v>50</v>
      </c>
      <c r="B106" s="18">
        <v>488940</v>
      </c>
      <c r="C106" s="33">
        <f t="shared" si="2"/>
        <v>96.496704960764163</v>
      </c>
      <c r="D106" s="18">
        <v>248828.6</v>
      </c>
    </row>
    <row r="107" spans="1:5" x14ac:dyDescent="0.2">
      <c r="A107" s="20" t="s">
        <v>57</v>
      </c>
      <c r="B107" s="18">
        <v>207.4</v>
      </c>
      <c r="C107" s="33">
        <f t="shared" si="2"/>
        <v>231.84</v>
      </c>
      <c r="D107" s="18">
        <v>62.5</v>
      </c>
    </row>
    <row r="108" spans="1:5" x14ac:dyDescent="0.2">
      <c r="A108" s="121" t="s">
        <v>56</v>
      </c>
      <c r="B108" s="122">
        <v>153.19999999999999</v>
      </c>
      <c r="C108" s="137">
        <f t="shared" si="2"/>
        <v>178.5454545454545</v>
      </c>
      <c r="D108" s="122">
        <v>55</v>
      </c>
      <c r="E108" s="57"/>
    </row>
    <row r="111" spans="1:5" x14ac:dyDescent="0.2">
      <c r="A111" s="57"/>
    </row>
    <row r="112" spans="1:5" x14ac:dyDescent="0.2">
      <c r="A112" s="57"/>
    </row>
    <row r="113" spans="1:5" x14ac:dyDescent="0.2">
      <c r="A113" s="57"/>
    </row>
    <row r="114" spans="1:5" x14ac:dyDescent="0.2">
      <c r="A114" s="57"/>
    </row>
    <row r="115" spans="1:5" x14ac:dyDescent="0.2">
      <c r="A115" s="106"/>
      <c r="B115" s="107"/>
      <c r="C115" s="108"/>
      <c r="D115" s="109"/>
      <c r="E115" s="104"/>
    </row>
    <row r="116" spans="1:5" ht="15.75" x14ac:dyDescent="0.25">
      <c r="A116" s="14" t="s">
        <v>32</v>
      </c>
      <c r="B116" s="94"/>
      <c r="C116" s="9"/>
      <c r="D116" s="9"/>
      <c r="E116" s="9"/>
    </row>
    <row r="117" spans="1:5" x14ac:dyDescent="0.2">
      <c r="A117" s="15" t="s">
        <v>81</v>
      </c>
      <c r="B117" s="9"/>
      <c r="C117" s="9"/>
      <c r="D117" s="9"/>
      <c r="E117" s="9"/>
    </row>
    <row r="118" spans="1:5" x14ac:dyDescent="0.2">
      <c r="A118" s="16" t="s">
        <v>1</v>
      </c>
      <c r="B118" s="215" t="s">
        <v>108</v>
      </c>
      <c r="C118" s="216"/>
      <c r="D118" s="215" t="s">
        <v>109</v>
      </c>
      <c r="E118" s="216"/>
    </row>
    <row r="119" spans="1:5" x14ac:dyDescent="0.2">
      <c r="A119" s="50"/>
      <c r="B119" s="59" t="s">
        <v>2</v>
      </c>
      <c r="C119" s="159" t="s">
        <v>3</v>
      </c>
      <c r="D119" s="59" t="s">
        <v>2</v>
      </c>
      <c r="E119" s="59" t="s">
        <v>3</v>
      </c>
    </row>
    <row r="120" spans="1:5" x14ac:dyDescent="0.2">
      <c r="A120" s="35" t="s">
        <v>33</v>
      </c>
      <c r="B120" s="160">
        <v>23600.360267610005</v>
      </c>
      <c r="C120" s="148">
        <v>12.876692773261365</v>
      </c>
      <c r="D120" s="102">
        <v>25544.027433250001</v>
      </c>
      <c r="E120" s="148">
        <v>13.866717743261239</v>
      </c>
    </row>
    <row r="121" spans="1:5" x14ac:dyDescent="0.2">
      <c r="A121" s="24" t="s">
        <v>34</v>
      </c>
      <c r="B121" s="161">
        <v>4355.3245621799997</v>
      </c>
      <c r="C121" s="135">
        <v>2.3763271271752635</v>
      </c>
      <c r="D121" s="111">
        <v>6976.7376649999997</v>
      </c>
      <c r="E121" s="135">
        <v>3.787360948548181</v>
      </c>
    </row>
    <row r="122" spans="1:5" x14ac:dyDescent="0.2">
      <c r="A122" s="95" t="s">
        <v>76</v>
      </c>
      <c r="B122" s="162">
        <v>2590.1686924008836</v>
      </c>
      <c r="C122" s="135">
        <v>1.4132329381742914</v>
      </c>
      <c r="D122" s="103">
        <v>-10841.68797879</v>
      </c>
      <c r="E122" s="135">
        <v>-5.8854707800187169</v>
      </c>
    </row>
    <row r="123" spans="1:5" x14ac:dyDescent="0.2">
      <c r="A123" s="24" t="s">
        <v>35</v>
      </c>
      <c r="B123" s="161">
        <v>2845.2977502500003</v>
      </c>
      <c r="C123" s="135">
        <v>1.5524349867109595</v>
      </c>
      <c r="D123" s="111">
        <v>-894.08767836999982</v>
      </c>
      <c r="E123" s="135">
        <v>-0.48536048225293904</v>
      </c>
    </row>
    <row r="124" spans="1:5" x14ac:dyDescent="0.2">
      <c r="A124" s="24" t="s">
        <v>77</v>
      </c>
      <c r="B124" s="161">
        <v>-6062.5941590300008</v>
      </c>
      <c r="C124" s="135">
        <v>-3.3078377410169884</v>
      </c>
      <c r="D124" s="111">
        <v>-17201.864846439999</v>
      </c>
      <c r="E124" s="135">
        <v>-9.3381282613570384</v>
      </c>
    </row>
    <row r="125" spans="1:5" x14ac:dyDescent="0.2">
      <c r="A125" s="25" t="s">
        <v>36</v>
      </c>
      <c r="B125" s="160">
        <v>13657.622344820002</v>
      </c>
      <c r="C125" s="135">
        <v>7.4517933181232063</v>
      </c>
      <c r="D125" s="102">
        <v>19103.567230000001</v>
      </c>
      <c r="E125" s="135">
        <v>10.370478005477187</v>
      </c>
    </row>
    <row r="126" spans="1:5" x14ac:dyDescent="0.2">
      <c r="A126" s="24" t="s">
        <v>37</v>
      </c>
      <c r="B126" s="161">
        <v>4453.1081993299995</v>
      </c>
      <c r="C126" s="135">
        <v>2.4296792726321566</v>
      </c>
      <c r="D126" s="111">
        <v>5563.0757790000007</v>
      </c>
      <c r="E126" s="135">
        <v>3.0199467101790272</v>
      </c>
    </row>
    <row r="127" spans="1:5" x14ac:dyDescent="0.2">
      <c r="A127" s="25" t="s">
        <v>78</v>
      </c>
      <c r="B127" s="163">
        <v>-10626.748852100001</v>
      </c>
      <c r="C127" s="135">
        <v>-5.7981055626044906</v>
      </c>
      <c r="D127" s="86">
        <v>6889.4572263500004</v>
      </c>
      <c r="E127" s="135">
        <v>3.7399802756910829</v>
      </c>
    </row>
    <row r="128" spans="1:5" x14ac:dyDescent="0.2">
      <c r="A128" s="24" t="s">
        <v>99</v>
      </c>
      <c r="B128" s="163">
        <v>-299.51300000000003</v>
      </c>
      <c r="C128" s="135">
        <v>-0.16341855966880969</v>
      </c>
      <c r="D128" s="86">
        <v>-22.936026999999992</v>
      </c>
      <c r="E128" s="135">
        <v>-1.2450950164061624E-2</v>
      </c>
    </row>
    <row r="129" spans="1:5" x14ac:dyDescent="0.2">
      <c r="A129" s="24" t="s">
        <v>107</v>
      </c>
      <c r="B129" s="163">
        <v>-304</v>
      </c>
      <c r="C129" s="135">
        <v>-0.16586673079071074</v>
      </c>
      <c r="D129" s="86">
        <v>15489.443835350001</v>
      </c>
      <c r="E129" s="135">
        <v>8.4085309658457632</v>
      </c>
    </row>
    <row r="130" spans="1:5" x14ac:dyDescent="0.2">
      <c r="A130" s="25" t="s">
        <v>79</v>
      </c>
      <c r="B130" s="163">
        <v>1386.4816399599999</v>
      </c>
      <c r="C130" s="135">
        <v>0.75648413461022512</v>
      </c>
      <c r="D130" s="86">
        <v>1454.8138166199999</v>
      </c>
      <c r="E130" s="135">
        <v>0.7897537933977804</v>
      </c>
    </row>
    <row r="131" spans="1:5" x14ac:dyDescent="0.2">
      <c r="A131" s="91" t="s">
        <v>100</v>
      </c>
      <c r="B131" s="143">
        <v>-1947.7678171691164</v>
      </c>
      <c r="C131" s="148">
        <v>-1.0627298689907898</v>
      </c>
      <c r="D131" s="36">
        <v>-2058.4994631700001</v>
      </c>
      <c r="E131" s="148">
        <v>-1.1174679131951357</v>
      </c>
    </row>
    <row r="132" spans="1:5" x14ac:dyDescent="0.2">
      <c r="A132" s="4" t="s">
        <v>101</v>
      </c>
      <c r="B132" s="164">
        <v>378.22083272911658</v>
      </c>
      <c r="C132" s="136">
        <v>0.2063626744793382</v>
      </c>
      <c r="D132" s="75">
        <v>253.98636060999996</v>
      </c>
      <c r="E132" s="136">
        <v>0.1378779122603272</v>
      </c>
    </row>
    <row r="133" spans="1:5" x14ac:dyDescent="0.2">
      <c r="A133" s="140" t="s">
        <v>64</v>
      </c>
      <c r="B133" s="141">
        <v>-1569.54698444</v>
      </c>
      <c r="C133" s="149">
        <v>-0.8563671945114516</v>
      </c>
      <c r="D133" s="141">
        <v>-1806.0961025600002</v>
      </c>
      <c r="E133" s="149">
        <v>-0.98044934131270878</v>
      </c>
    </row>
    <row r="134" spans="1:5" x14ac:dyDescent="0.2">
      <c r="A134" s="142" t="s">
        <v>102</v>
      </c>
      <c r="B134" s="165">
        <v>-1873.54698444</v>
      </c>
      <c r="C134" s="136">
        <v>-1.0222339253021624</v>
      </c>
      <c r="D134" s="105">
        <v>-17295.539937910002</v>
      </c>
      <c r="E134" s="136">
        <v>-9.3889803071584712</v>
      </c>
    </row>
    <row r="135" spans="1:5" x14ac:dyDescent="0.2">
      <c r="A135" s="58" t="s">
        <v>80</v>
      </c>
      <c r="B135" s="76">
        <v>-1678.04698444</v>
      </c>
      <c r="C135" s="149">
        <v>-0.91556634020484684</v>
      </c>
      <c r="D135" s="76">
        <v>-2207.1339705599999</v>
      </c>
      <c r="E135" s="149">
        <v>-1.1981549844203629</v>
      </c>
    </row>
    <row r="136" spans="1:5" x14ac:dyDescent="0.2">
      <c r="A136" s="28"/>
      <c r="B136" s="96"/>
      <c r="C136" s="32"/>
      <c r="D136" s="96"/>
      <c r="E136" s="32"/>
    </row>
    <row r="137" spans="1:5" x14ac:dyDescent="0.2">
      <c r="B137" s="32"/>
      <c r="C137" s="32"/>
      <c r="D137" s="32"/>
      <c r="E137" s="32"/>
    </row>
    <row r="139" spans="1:5" x14ac:dyDescent="0.2">
      <c r="A139" s="112" t="s">
        <v>15</v>
      </c>
      <c r="B139" s="217">
        <v>39903</v>
      </c>
      <c r="C139" s="218"/>
      <c r="D139" s="217">
        <v>39538</v>
      </c>
      <c r="E139" s="218"/>
    </row>
    <row r="140" spans="1:5" x14ac:dyDescent="0.2">
      <c r="A140" s="87"/>
      <c r="B140" s="88" t="s">
        <v>2</v>
      </c>
      <c r="C140" s="89" t="s">
        <v>26</v>
      </c>
      <c r="D140" s="82" t="s">
        <v>2</v>
      </c>
      <c r="E140" s="82" t="s">
        <v>26</v>
      </c>
    </row>
    <row r="141" spans="1:5" x14ac:dyDescent="0.2">
      <c r="A141" s="35" t="s">
        <v>27</v>
      </c>
      <c r="B141" s="143">
        <v>92749.271235959997</v>
      </c>
      <c r="C141" s="132">
        <v>12.656049351461363</v>
      </c>
      <c r="D141" s="143">
        <v>97516.159679000004</v>
      </c>
      <c r="E141" s="132">
        <v>13.293437467020238</v>
      </c>
    </row>
    <row r="142" spans="1:5" x14ac:dyDescent="0.2">
      <c r="A142" s="25" t="s">
        <v>82</v>
      </c>
      <c r="B142" s="144">
        <v>214932.30291545001</v>
      </c>
      <c r="C142" s="133">
        <v>29.328465837762042</v>
      </c>
      <c r="D142" s="144">
        <v>202083.38800978003</v>
      </c>
      <c r="E142" s="133">
        <v>27.548079112985292</v>
      </c>
    </row>
    <row r="143" spans="1:5" x14ac:dyDescent="0.2">
      <c r="A143" s="73" t="s">
        <v>83</v>
      </c>
      <c r="B143" s="110">
        <v>127340.29637955</v>
      </c>
      <c r="C143" s="133">
        <v>17.376148124217877</v>
      </c>
      <c r="D143" s="110">
        <v>148016.33671503002</v>
      </c>
      <c r="E143" s="133">
        <v>20.177639508115227</v>
      </c>
    </row>
    <row r="144" spans="1:5" x14ac:dyDescent="0.2">
      <c r="A144" s="73" t="s">
        <v>84</v>
      </c>
      <c r="B144" s="110">
        <v>80916.293900250006</v>
      </c>
      <c r="C144" s="133">
        <v>11.041387121345572</v>
      </c>
      <c r="D144" s="110">
        <v>50287.271890690005</v>
      </c>
      <c r="E144" s="133">
        <v>6.8551787361853105</v>
      </c>
    </row>
    <row r="145" spans="1:7" x14ac:dyDescent="0.2">
      <c r="A145" s="25" t="s">
        <v>85</v>
      </c>
      <c r="B145" s="144">
        <v>395274.22638593998</v>
      </c>
      <c r="C145" s="133">
        <v>53.936921011208938</v>
      </c>
      <c r="D145" s="144">
        <v>405964.25221238</v>
      </c>
      <c r="E145" s="133">
        <v>55.341190817967288</v>
      </c>
    </row>
    <row r="146" spans="1:7" x14ac:dyDescent="0.2">
      <c r="A146" s="73" t="s">
        <v>38</v>
      </c>
      <c r="B146" s="110">
        <v>79808.136423999997</v>
      </c>
      <c r="C146" s="133">
        <v>10.890174119650595</v>
      </c>
      <c r="D146" s="110">
        <v>175738.56173217</v>
      </c>
      <c r="E146" s="133">
        <v>23.956743052851881</v>
      </c>
    </row>
    <row r="147" spans="1:7" x14ac:dyDescent="0.2">
      <c r="A147" s="73" t="s">
        <v>86</v>
      </c>
      <c r="B147" s="110">
        <v>272581.52922043996</v>
      </c>
      <c r="C147" s="133">
        <v>37.194958409259876</v>
      </c>
      <c r="D147" s="110">
        <v>177878.97183950999</v>
      </c>
      <c r="E147" s="133">
        <v>24.248524517681545</v>
      </c>
    </row>
    <row r="148" spans="1:7" x14ac:dyDescent="0.2">
      <c r="A148" s="145" t="s">
        <v>39</v>
      </c>
      <c r="B148" s="146">
        <v>732845.36635636992</v>
      </c>
      <c r="C148" s="150">
        <v>100</v>
      </c>
      <c r="D148" s="146">
        <v>733566.16692204983</v>
      </c>
      <c r="E148" s="150">
        <v>100</v>
      </c>
    </row>
    <row r="149" spans="1:7" x14ac:dyDescent="0.2">
      <c r="A149" s="24" t="s">
        <v>87</v>
      </c>
      <c r="B149" s="144">
        <v>70856.722415779994</v>
      </c>
      <c r="C149" s="133">
        <v>9.6687139836978382</v>
      </c>
      <c r="D149" s="144">
        <v>72284.460106480008</v>
      </c>
      <c r="E149" s="133">
        <v>9.8538432340434117</v>
      </c>
    </row>
    <row r="150" spans="1:7" x14ac:dyDescent="0.2">
      <c r="A150" s="24" t="s">
        <v>88</v>
      </c>
      <c r="B150" s="144">
        <v>618200.05743660987</v>
      </c>
      <c r="C150" s="133">
        <v>84.356139209862988</v>
      </c>
      <c r="D150" s="144">
        <v>618565.65417857014</v>
      </c>
      <c r="E150" s="133">
        <v>84.323089323215754</v>
      </c>
    </row>
    <row r="151" spans="1:7" x14ac:dyDescent="0.2">
      <c r="A151" s="24" t="s">
        <v>89</v>
      </c>
      <c r="B151" s="144">
        <v>43529.186503979996</v>
      </c>
      <c r="C151" s="133">
        <v>5.9397505261447625</v>
      </c>
      <c r="D151" s="144">
        <v>42716.052637000008</v>
      </c>
      <c r="E151" s="133">
        <v>5.8230674427408671</v>
      </c>
    </row>
    <row r="152" spans="1:7" x14ac:dyDescent="0.2">
      <c r="A152" s="25" t="s">
        <v>49</v>
      </c>
      <c r="B152" s="144">
        <v>0</v>
      </c>
      <c r="C152" s="133">
        <v>0</v>
      </c>
      <c r="D152" s="144">
        <v>2391.8161650000002</v>
      </c>
      <c r="E152" s="133">
        <v>0.32605322775936574</v>
      </c>
    </row>
    <row r="153" spans="1:7" x14ac:dyDescent="0.2">
      <c r="A153" s="25" t="s">
        <v>90</v>
      </c>
      <c r="B153" s="144">
        <v>614970.07067709998</v>
      </c>
      <c r="C153" s="133">
        <v>83.915393193337152</v>
      </c>
      <c r="D153" s="144">
        <v>615141.26691151003</v>
      </c>
      <c r="E153" s="133">
        <v>83.856275636670162</v>
      </c>
    </row>
    <row r="154" spans="1:7" x14ac:dyDescent="0.2">
      <c r="A154" s="25" t="s">
        <v>91</v>
      </c>
      <c r="B154" s="144">
        <v>13068.312504</v>
      </c>
      <c r="C154" s="133">
        <v>1.7832291918517917</v>
      </c>
      <c r="D154" s="144">
        <v>24479.457660999997</v>
      </c>
      <c r="E154" s="133">
        <v>3.3370483488507499</v>
      </c>
    </row>
    <row r="155" spans="1:7" x14ac:dyDescent="0.2">
      <c r="A155" s="27" t="s">
        <v>29</v>
      </c>
      <c r="B155" s="147">
        <v>53546.486303000005</v>
      </c>
      <c r="C155" s="134">
        <v>7.3066555048614825</v>
      </c>
      <c r="D155" s="147">
        <v>52567.925000000003</v>
      </c>
      <c r="E155" s="134">
        <v>7.1660781767741986</v>
      </c>
    </row>
    <row r="156" spans="1:7" x14ac:dyDescent="0.2">
      <c r="A156" s="106"/>
      <c r="B156" s="164"/>
      <c r="C156" s="191"/>
      <c r="D156" s="164"/>
      <c r="E156" s="191"/>
    </row>
    <row r="157" spans="1:7" ht="12" customHeight="1" x14ac:dyDescent="0.2">
      <c r="A157" s="127"/>
      <c r="B157" s="54"/>
      <c r="C157" s="55"/>
      <c r="D157" s="54"/>
      <c r="E157" s="55"/>
      <c r="G157" s="101"/>
    </row>
    <row r="158" spans="1:7" ht="12" customHeight="1" x14ac:dyDescent="0.2">
      <c r="A158" s="127"/>
      <c r="B158" s="54"/>
      <c r="C158" s="55"/>
      <c r="D158" s="54"/>
      <c r="E158" s="55"/>
      <c r="G158" s="101"/>
    </row>
    <row r="160" spans="1:7" ht="15.75" x14ac:dyDescent="0.25">
      <c r="A160" s="1" t="s">
        <v>96</v>
      </c>
      <c r="B160" s="29"/>
      <c r="C160" s="29"/>
      <c r="D160" s="79"/>
      <c r="E160" s="29"/>
      <c r="F160" s="29"/>
      <c r="G160" s="29"/>
    </row>
    <row r="161" spans="1:10" x14ac:dyDescent="0.2">
      <c r="A161" s="158" t="s">
        <v>97</v>
      </c>
      <c r="B161" s="29"/>
      <c r="C161" s="29"/>
      <c r="D161" s="29"/>
      <c r="E161" s="29"/>
      <c r="F161" s="29"/>
      <c r="G161" s="29"/>
    </row>
    <row r="162" spans="1:10" x14ac:dyDescent="0.2">
      <c r="A162" s="28" t="s">
        <v>110</v>
      </c>
      <c r="B162" s="29"/>
      <c r="C162" s="29"/>
      <c r="D162" s="29"/>
      <c r="E162" s="29"/>
      <c r="F162" s="127"/>
      <c r="G162" s="127"/>
    </row>
    <row r="163" spans="1:10" x14ac:dyDescent="0.2">
      <c r="A163" s="90"/>
      <c r="B163" s="213" t="s">
        <v>108</v>
      </c>
      <c r="C163" s="214"/>
      <c r="D163" s="213" t="s">
        <v>109</v>
      </c>
      <c r="E163" s="214"/>
      <c r="F163" s="139"/>
      <c r="G163" s="139"/>
    </row>
    <row r="164" spans="1:10" x14ac:dyDescent="0.2">
      <c r="A164" s="92"/>
      <c r="B164" s="157" t="s">
        <v>52</v>
      </c>
      <c r="C164" s="152" t="s">
        <v>22</v>
      </c>
      <c r="D164" s="151" t="s">
        <v>52</v>
      </c>
      <c r="E164" s="152" t="s">
        <v>22</v>
      </c>
      <c r="F164" s="129"/>
      <c r="G164" s="130"/>
      <c r="H164" s="156"/>
    </row>
    <row r="165" spans="1:10" x14ac:dyDescent="0.2">
      <c r="A165" s="35" t="s">
        <v>44</v>
      </c>
      <c r="B165" s="166">
        <v>5417.6162048497781</v>
      </c>
      <c r="C165" s="167"/>
      <c r="D165" s="166">
        <v>5271.1641849608977</v>
      </c>
      <c r="E165" s="194"/>
      <c r="F165" s="128"/>
      <c r="G165" s="185"/>
      <c r="H165" s="169"/>
      <c r="I165" s="185"/>
      <c r="J165" s="186"/>
    </row>
    <row r="166" spans="1:10" x14ac:dyDescent="0.2">
      <c r="A166" s="25" t="s">
        <v>23</v>
      </c>
      <c r="B166" s="168">
        <v>286.81237269858337</v>
      </c>
      <c r="C166" s="179">
        <v>5.2940696028233365</v>
      </c>
      <c r="D166" s="168">
        <v>475.93803544824573</v>
      </c>
      <c r="E166" s="179">
        <v>9.0290876692124176</v>
      </c>
      <c r="F166" s="128"/>
      <c r="G166" s="185"/>
      <c r="H166" s="185"/>
      <c r="I166" s="185"/>
      <c r="J166" s="185"/>
    </row>
    <row r="167" spans="1:10" x14ac:dyDescent="0.2">
      <c r="A167" s="3" t="s">
        <v>45</v>
      </c>
      <c r="B167" s="168"/>
      <c r="C167" s="169"/>
      <c r="D167" s="170"/>
      <c r="E167" s="195"/>
      <c r="F167" s="128"/>
      <c r="G167" s="185"/>
      <c r="H167" s="169"/>
      <c r="I167" s="187"/>
      <c r="J167" s="186"/>
    </row>
    <row r="168" spans="1:10" x14ac:dyDescent="0.2">
      <c r="A168" s="4" t="s">
        <v>72</v>
      </c>
      <c r="B168" s="168">
        <v>16.573900026946212</v>
      </c>
      <c r="C168" s="179">
        <v>0.30592606416285961</v>
      </c>
      <c r="D168" s="168">
        <v>15.769204233685432</v>
      </c>
      <c r="E168" s="179">
        <v>0.2991598000054026</v>
      </c>
      <c r="F168" s="128"/>
      <c r="G168" s="185"/>
      <c r="H168" s="185"/>
      <c r="I168" s="185"/>
      <c r="J168" s="185"/>
    </row>
    <row r="169" spans="1:10" x14ac:dyDescent="0.2">
      <c r="A169" s="4" t="s">
        <v>46</v>
      </c>
      <c r="B169" s="168">
        <v>4334.7322542773445</v>
      </c>
      <c r="C169" s="179">
        <v>80.011800215691736</v>
      </c>
      <c r="D169" s="168">
        <v>4095.0050334821285</v>
      </c>
      <c r="E169" s="179">
        <v>77.68691867283404</v>
      </c>
      <c r="F169" s="128"/>
      <c r="G169" s="185"/>
      <c r="H169" s="185"/>
      <c r="I169" s="185"/>
      <c r="J169" s="185"/>
    </row>
    <row r="170" spans="1:10" x14ac:dyDescent="0.2">
      <c r="A170" s="4" t="s">
        <v>79</v>
      </c>
      <c r="B170" s="168">
        <v>1104.6677809026755</v>
      </c>
      <c r="C170" s="179">
        <v>20.390292319226891</v>
      </c>
      <c r="D170" s="168">
        <v>1092.6732530968966</v>
      </c>
      <c r="E170" s="179">
        <v>20.729258561408329</v>
      </c>
      <c r="F170" s="128"/>
      <c r="G170" s="185"/>
      <c r="H170" s="185"/>
      <c r="I170" s="185"/>
      <c r="J170" s="185"/>
    </row>
    <row r="171" spans="1:10" x14ac:dyDescent="0.2">
      <c r="A171" s="3" t="s">
        <v>24</v>
      </c>
      <c r="B171" s="168"/>
      <c r="C171" s="171"/>
      <c r="D171" s="170"/>
      <c r="E171" s="196"/>
      <c r="F171" s="192"/>
      <c r="G171" s="185"/>
      <c r="H171" s="171"/>
      <c r="I171" s="187"/>
      <c r="J171" s="188"/>
    </row>
    <row r="172" spans="1:10" x14ac:dyDescent="0.2">
      <c r="A172" s="4" t="s">
        <v>47</v>
      </c>
      <c r="B172" s="172">
        <v>113.69195967679822</v>
      </c>
      <c r="C172" s="180">
        <v>2.0985606100155763</v>
      </c>
      <c r="D172" s="172">
        <v>-77.558065745728399</v>
      </c>
      <c r="E172" s="180">
        <v>-1.4713650158537745</v>
      </c>
      <c r="F172" s="192"/>
      <c r="G172" s="185"/>
      <c r="H172" s="185"/>
      <c r="I172" s="185"/>
      <c r="J172" s="185"/>
    </row>
    <row r="173" spans="1:10" x14ac:dyDescent="0.2">
      <c r="A173" s="84" t="s">
        <v>25</v>
      </c>
      <c r="B173" s="176">
        <v>170.00363271848929</v>
      </c>
      <c r="C173" s="181">
        <v>3.13797851841746</v>
      </c>
      <c r="D173" s="177">
        <v>649.8202038095327</v>
      </c>
      <c r="E173" s="181">
        <v>5.5604414834248661E-2</v>
      </c>
      <c r="F173" s="192"/>
      <c r="G173" s="185"/>
      <c r="H173" s="185"/>
      <c r="I173" s="185"/>
      <c r="J173" s="185"/>
    </row>
    <row r="174" spans="1:10" x14ac:dyDescent="0.2">
      <c r="A174" s="4" t="s">
        <v>92</v>
      </c>
      <c r="B174" s="166">
        <v>625.3571883870859</v>
      </c>
      <c r="C174" s="182">
        <v>11.543032299469175</v>
      </c>
      <c r="D174" s="166">
        <v>-443.98434445817423</v>
      </c>
      <c r="E174" s="182">
        <v>-8.4228896858288191</v>
      </c>
      <c r="F174" s="193"/>
      <c r="G174" s="185"/>
      <c r="H174" s="185"/>
      <c r="I174" s="185"/>
      <c r="J174" s="185"/>
    </row>
    <row r="175" spans="1:10" x14ac:dyDescent="0.2">
      <c r="A175" s="4" t="s">
        <v>23</v>
      </c>
      <c r="B175" s="168">
        <v>286.81237269858337</v>
      </c>
      <c r="C175" s="179">
        <v>5.2940696028233365</v>
      </c>
      <c r="D175" s="168">
        <v>475.93852544824568</v>
      </c>
      <c r="E175" s="179">
        <v>9.0290969650716022</v>
      </c>
      <c r="F175" s="192"/>
      <c r="G175" s="185"/>
      <c r="H175" s="185"/>
      <c r="I175" s="185"/>
      <c r="J175" s="185"/>
    </row>
    <row r="176" spans="1:10" x14ac:dyDescent="0.2">
      <c r="A176" s="24" t="s">
        <v>48</v>
      </c>
      <c r="B176" s="168"/>
      <c r="C176" s="171"/>
      <c r="D176" s="170"/>
      <c r="E176" s="196"/>
      <c r="F176" s="192"/>
      <c r="G176" s="185"/>
      <c r="H176" s="171"/>
      <c r="I176" s="187"/>
      <c r="J176" s="188"/>
    </row>
    <row r="177" spans="1:10" x14ac:dyDescent="0.2">
      <c r="A177" s="4" t="s">
        <v>43</v>
      </c>
      <c r="B177" s="172">
        <v>-2.7714160569918742</v>
      </c>
      <c r="C177" s="180">
        <v>-5.1155636578887581E-2</v>
      </c>
      <c r="D177" s="172">
        <v>-5.1668712431126567</v>
      </c>
      <c r="E177" s="180">
        <v>-9.8021443874850289E-2</v>
      </c>
      <c r="F177" s="128"/>
      <c r="G177" s="185"/>
      <c r="H177" s="185"/>
      <c r="I177" s="185"/>
      <c r="J177" s="185"/>
    </row>
    <row r="178" spans="1:10" x14ac:dyDescent="0.2">
      <c r="A178" s="153" t="s">
        <v>93</v>
      </c>
      <c r="B178" s="176">
        <v>505.77703234999996</v>
      </c>
      <c r="C178" s="181">
        <v>9.3357855784844084</v>
      </c>
      <c r="D178" s="178">
        <v>-275.26953734</v>
      </c>
      <c r="E178" s="183">
        <v>-5.2221772587802997</v>
      </c>
      <c r="F178" s="63"/>
      <c r="G178" s="185"/>
      <c r="H178" s="185"/>
      <c r="I178" s="185"/>
      <c r="J178" s="185"/>
    </row>
    <row r="179" spans="1:10" x14ac:dyDescent="0.2">
      <c r="A179" s="28"/>
      <c r="B179" s="29"/>
      <c r="C179" s="29"/>
      <c r="D179" s="29"/>
      <c r="E179" s="29"/>
      <c r="F179" s="127"/>
      <c r="G179" s="127"/>
      <c r="H179" s="156"/>
      <c r="I179" s="156"/>
      <c r="J179" s="156"/>
    </row>
    <row r="180" spans="1:10" x14ac:dyDescent="0.2">
      <c r="A180" s="28"/>
      <c r="B180" s="29"/>
      <c r="C180" s="29"/>
      <c r="D180" s="29"/>
      <c r="E180" s="29"/>
      <c r="F180" s="127"/>
      <c r="G180" s="127"/>
      <c r="H180" s="156"/>
      <c r="I180" s="156"/>
      <c r="J180" s="156"/>
    </row>
    <row r="181" spans="1:10" x14ac:dyDescent="0.2">
      <c r="A181" s="93" t="s">
        <v>15</v>
      </c>
      <c r="B181" s="210">
        <v>39903</v>
      </c>
      <c r="C181" s="211"/>
      <c r="D181" s="210">
        <v>39538</v>
      </c>
      <c r="E181" s="211"/>
      <c r="F181" s="212"/>
      <c r="G181" s="212"/>
      <c r="H181" s="156"/>
      <c r="I181" s="156"/>
      <c r="J181" s="156"/>
    </row>
    <row r="182" spans="1:10" x14ac:dyDescent="0.2">
      <c r="A182" s="87"/>
      <c r="B182" s="88" t="s">
        <v>52</v>
      </c>
      <c r="C182" s="89" t="s">
        <v>26</v>
      </c>
      <c r="D182" s="82" t="s">
        <v>52</v>
      </c>
      <c r="E182" s="88" t="s">
        <v>26</v>
      </c>
      <c r="F182" s="129"/>
      <c r="G182" s="129"/>
      <c r="H182" s="156"/>
      <c r="I182" s="156"/>
      <c r="J182" s="156"/>
    </row>
    <row r="183" spans="1:10" x14ac:dyDescent="0.2">
      <c r="A183" s="25" t="s">
        <v>27</v>
      </c>
      <c r="B183" s="154">
        <v>2067.0259237648243</v>
      </c>
      <c r="C183" s="85">
        <v>2.4678467942366762</v>
      </c>
      <c r="D183" s="74">
        <v>2949.3511628555543</v>
      </c>
      <c r="E183" s="85">
        <v>3.5727374689261544</v>
      </c>
      <c r="F183" s="128"/>
      <c r="G183" s="184"/>
      <c r="H183" s="189"/>
      <c r="I183" s="184"/>
      <c r="J183" s="184"/>
    </row>
    <row r="184" spans="1:10" x14ac:dyDescent="0.2">
      <c r="A184" s="25" t="s">
        <v>98</v>
      </c>
      <c r="B184" s="62">
        <v>18076.410921311246</v>
      </c>
      <c r="C184" s="85">
        <v>21.581641638152128</v>
      </c>
      <c r="D184" s="74">
        <v>11800.425791068326</v>
      </c>
      <c r="E184" s="85">
        <v>14.294609575149178</v>
      </c>
      <c r="F184" s="128"/>
      <c r="G184" s="184"/>
      <c r="H184" s="189"/>
      <c r="I184" s="184"/>
      <c r="J184" s="184"/>
    </row>
    <row r="185" spans="1:10" x14ac:dyDescent="0.2">
      <c r="A185" s="25" t="s">
        <v>94</v>
      </c>
      <c r="B185" s="62">
        <v>8636.3093469962423</v>
      </c>
      <c r="C185" s="85">
        <v>10.310992276866003</v>
      </c>
      <c r="D185" s="74">
        <v>10241.552968991311</v>
      </c>
      <c r="E185" s="85">
        <v>12.406247344544909</v>
      </c>
      <c r="F185" s="128"/>
      <c r="G185" s="184"/>
      <c r="H185" s="189"/>
      <c r="I185" s="184"/>
      <c r="J185" s="184"/>
    </row>
    <row r="186" spans="1:10" x14ac:dyDescent="0.2">
      <c r="A186" s="25" t="s">
        <v>95</v>
      </c>
      <c r="B186" s="62">
        <v>19468.075947264992</v>
      </c>
      <c r="C186" s="85">
        <v>23.243167037260765</v>
      </c>
      <c r="D186" s="74">
        <v>25445.818301602016</v>
      </c>
      <c r="E186" s="85">
        <v>30.824145194565567</v>
      </c>
      <c r="F186" s="128"/>
      <c r="G186" s="184"/>
      <c r="H186" s="189"/>
      <c r="I186" s="184"/>
      <c r="J186" s="184"/>
    </row>
    <row r="187" spans="1:10" x14ac:dyDescent="0.2">
      <c r="A187" s="27" t="s">
        <v>28</v>
      </c>
      <c r="B187" s="131">
        <v>1098.104411513126</v>
      </c>
      <c r="C187" s="85">
        <v>1.3110398957909464</v>
      </c>
      <c r="D187" s="74">
        <v>1017.077535331339</v>
      </c>
      <c r="E187" s="85">
        <v>1.2320509897380787</v>
      </c>
      <c r="F187" s="128"/>
      <c r="G187" s="184"/>
      <c r="H187" s="189"/>
      <c r="I187" s="184"/>
      <c r="J187" s="184"/>
    </row>
    <row r="188" spans="1:10" x14ac:dyDescent="0.2">
      <c r="A188" s="25" t="s">
        <v>29</v>
      </c>
      <c r="B188" s="154">
        <v>18822.946100959554</v>
      </c>
      <c r="C188" s="173">
        <v>22.472938853488643</v>
      </c>
      <c r="D188" s="154">
        <v>17645.253941671112</v>
      </c>
      <c r="E188" s="173">
        <v>21.374823283195727</v>
      </c>
      <c r="F188" s="128"/>
      <c r="G188" s="184"/>
      <c r="H188" s="189"/>
      <c r="I188" s="184"/>
      <c r="J188" s="184"/>
    </row>
    <row r="189" spans="1:10" x14ac:dyDescent="0.2">
      <c r="A189" s="27" t="s">
        <v>30</v>
      </c>
      <c r="B189" s="131">
        <v>45918.73079284776</v>
      </c>
      <c r="C189" s="174">
        <v>54.822917932324536</v>
      </c>
      <c r="D189" s="131">
        <v>43587.95664937175</v>
      </c>
      <c r="E189" s="174">
        <v>52.800876299980366</v>
      </c>
      <c r="F189" s="128"/>
      <c r="G189" s="184"/>
      <c r="H189" s="189"/>
      <c r="I189" s="184"/>
      <c r="J189" s="184"/>
    </row>
    <row r="190" spans="1:10" x14ac:dyDescent="0.2">
      <c r="A190" s="155" t="s">
        <v>31</v>
      </c>
      <c r="B190" s="175">
        <v>83758.275780817712</v>
      </c>
      <c r="C190" s="197"/>
      <c r="D190" s="175">
        <v>82551.578124827371</v>
      </c>
      <c r="E190" s="198"/>
      <c r="F190" s="63"/>
      <c r="G190" s="184"/>
      <c r="H190" s="190"/>
      <c r="I190" s="184"/>
      <c r="J190" s="184"/>
    </row>
    <row r="191" spans="1:10" x14ac:dyDescent="0.2">
      <c r="A191" s="28"/>
      <c r="B191" s="29"/>
      <c r="C191" s="29"/>
      <c r="D191" s="29"/>
      <c r="E191" s="29"/>
      <c r="F191" s="127"/>
      <c r="G191" s="127"/>
      <c r="H191" s="156"/>
      <c r="I191" s="156"/>
      <c r="J191" s="156"/>
    </row>
    <row r="192" spans="1:10" x14ac:dyDescent="0.2">
      <c r="A192" s="28"/>
      <c r="B192" s="29"/>
      <c r="C192" s="29"/>
      <c r="D192" s="29"/>
      <c r="E192" s="29"/>
      <c r="F192" s="127"/>
      <c r="G192" s="127"/>
    </row>
    <row r="193" spans="1:7" x14ac:dyDescent="0.2">
      <c r="A193" s="29"/>
      <c r="B193" s="29"/>
      <c r="C193" s="29"/>
      <c r="D193" s="29"/>
      <c r="E193" s="29"/>
      <c r="F193" s="29"/>
      <c r="G193" s="29"/>
    </row>
    <row r="195" spans="1:7" ht="15.75" x14ac:dyDescent="0.25">
      <c r="A195" s="1"/>
      <c r="B195" s="29"/>
      <c r="C195" s="29"/>
      <c r="D195" s="79"/>
      <c r="E195" s="29"/>
      <c r="F195" s="29"/>
      <c r="G195" s="29"/>
    </row>
    <row r="196" spans="1:7" x14ac:dyDescent="0.2">
      <c r="A196" s="28"/>
      <c r="B196" s="29"/>
      <c r="C196" s="29"/>
      <c r="D196" s="29"/>
      <c r="E196" s="29"/>
      <c r="F196" s="29"/>
      <c r="G196" s="29"/>
    </row>
    <row r="197" spans="1:7" x14ac:dyDescent="0.2">
      <c r="A197" s="80"/>
      <c r="B197" s="63"/>
      <c r="C197" s="81"/>
      <c r="D197" s="63"/>
      <c r="E197" s="81"/>
      <c r="F197" s="63"/>
      <c r="G197" s="81"/>
    </row>
    <row r="198" spans="1:7" x14ac:dyDescent="0.2">
      <c r="A198" s="28"/>
      <c r="B198" s="63"/>
      <c r="C198" s="83"/>
      <c r="D198" s="63"/>
      <c r="E198" s="83"/>
      <c r="F198" s="29"/>
      <c r="G198" s="29"/>
    </row>
    <row r="199" spans="1:7" x14ac:dyDescent="0.2">
      <c r="A199" s="28"/>
      <c r="B199" s="63"/>
      <c r="C199" s="83"/>
      <c r="D199" s="63"/>
      <c r="E199" s="83"/>
      <c r="F199" s="29"/>
      <c r="G199" s="29"/>
    </row>
    <row r="231" spans="1:5" x14ac:dyDescent="0.2">
      <c r="A231" s="28"/>
      <c r="B231" s="54"/>
      <c r="C231" s="55"/>
      <c r="D231" s="54"/>
      <c r="E231" s="55"/>
    </row>
    <row r="232" spans="1:5" x14ac:dyDescent="0.2">
      <c r="A232" s="53"/>
      <c r="B232" s="54"/>
      <c r="C232" s="55"/>
      <c r="D232" s="54"/>
      <c r="E232" s="55"/>
    </row>
  </sheetData>
  <mergeCells count="15">
    <mergeCell ref="B8:C8"/>
    <mergeCell ref="D8:E8"/>
    <mergeCell ref="B47:C47"/>
    <mergeCell ref="D47:E47"/>
    <mergeCell ref="B80:C80"/>
    <mergeCell ref="D80:E80"/>
    <mergeCell ref="D181:E181"/>
    <mergeCell ref="F181:G181"/>
    <mergeCell ref="B163:C163"/>
    <mergeCell ref="D163:E163"/>
    <mergeCell ref="B181:C181"/>
    <mergeCell ref="D118:E118"/>
    <mergeCell ref="B139:C139"/>
    <mergeCell ref="D139:E139"/>
    <mergeCell ref="B118:C118"/>
  </mergeCells>
  <phoneticPr fontId="13" type="noConversion"/>
  <pageMargins left="0.59055118110236227" right="0.39370078740157483" top="0.39370078740157483" bottom="0.39370078740157483" header="0.51181102362204722" footer="0.51181102362204722"/>
  <pageSetup paperSize="9" scale="65" orientation="portrait" horizontalDpi="1200" verticalDpi="1200" r:id="rId1"/>
  <headerFooter alignWithMargins="0">
    <oddHeader>&amp;CKredittilsynet</oddHeader>
  </headerFooter>
  <rowBreaks count="2" manualBreakCount="2">
    <brk id="43" max="5" man="1"/>
    <brk id="11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Ark1!Utskriftsområde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Viugrein</dc:creator>
  <cp:lastModifiedBy>Eirik Bonesmo Grimsmo</cp:lastModifiedBy>
  <cp:lastPrinted>2009-05-14T08:44:01Z</cp:lastPrinted>
  <dcterms:created xsi:type="dcterms:W3CDTF">1998-05-11T08:40:26Z</dcterms:created>
  <dcterms:modified xsi:type="dcterms:W3CDTF">2016-12-19T13:24:45Z</dcterms:modified>
</cp:coreProperties>
</file>