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Engelsk\Rapport - ferdig montert\"/>
    </mc:Choice>
  </mc:AlternateContent>
  <bookViews>
    <workbookView xWindow="0" yWindow="0" windowWidth="25200" windowHeight="11850"/>
  </bookViews>
  <sheets>
    <sheet name="5.1" sheetId="17" r:id="rId1"/>
    <sheet name="5.A " sheetId="28" r:id="rId2"/>
    <sheet name="5.B" sheetId="26" r:id="rId3"/>
    <sheet name="5.C" sheetId="27" r:id="rId4"/>
    <sheet name="5.2" sheetId="18" r:id="rId5"/>
    <sheet name="5.3" sheetId="19" r:id="rId6"/>
    <sheet name="5.4" sheetId="21" r:id="rId7"/>
    <sheet name="5.5" sheetId="22" r:id="rId8"/>
    <sheet name="5.6" sheetId="14" r:id="rId9"/>
    <sheet name="5.7" sheetId="15" r:id="rId10"/>
    <sheet name="5.8" sheetId="16" r:id="rId11"/>
    <sheet name="5.9" sheetId="10" r:id="rId12"/>
    <sheet name="5.10" sheetId="29" r:id="rId13"/>
    <sheet name="5.11" sheetId="2" r:id="rId14"/>
    <sheet name="5.12" sheetId="3" r:id="rId15"/>
    <sheet name="5.13" sheetId="4" r:id="rId16"/>
    <sheet name="5.14" sheetId="5" r:id="rId17"/>
    <sheet name=" 5.15" sheetId="7" r:id="rId18"/>
    <sheet name="5.16" sheetId="6" r:id="rId19"/>
    <sheet name="5.17" sheetId="8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H36" i="2"/>
  <c r="I36" i="2"/>
  <c r="J36" i="2"/>
  <c r="K36" i="2"/>
  <c r="B37" i="2"/>
  <c r="C37" i="2"/>
  <c r="D37" i="2"/>
  <c r="E37" i="2"/>
  <c r="F37" i="2"/>
  <c r="G37" i="2"/>
  <c r="H37" i="2"/>
  <c r="I37" i="2"/>
  <c r="J37" i="2"/>
  <c r="K37" i="2"/>
  <c r="B38" i="2"/>
  <c r="C38" i="2"/>
  <c r="D38" i="2"/>
  <c r="E38" i="2"/>
  <c r="F38" i="2"/>
  <c r="G38" i="2"/>
  <c r="H38" i="2"/>
  <c r="I38" i="2"/>
  <c r="J38" i="2"/>
  <c r="K38" i="2"/>
  <c r="B39" i="2"/>
  <c r="C39" i="2"/>
  <c r="D39" i="2"/>
  <c r="E39" i="2"/>
  <c r="F39" i="2"/>
  <c r="G39" i="2"/>
  <c r="H39" i="2"/>
  <c r="I39" i="2"/>
  <c r="J39" i="2"/>
  <c r="K39" i="2"/>
  <c r="B40" i="2"/>
  <c r="C40" i="2"/>
  <c r="D40" i="2"/>
  <c r="E40" i="2"/>
  <c r="F40" i="2"/>
  <c r="G40" i="2"/>
  <c r="H40" i="2"/>
  <c r="I40" i="2"/>
  <c r="J40" i="2"/>
  <c r="K40" i="2"/>
  <c r="C28" i="26" l="1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27" i="26"/>
  <c r="C26" i="26"/>
  <c r="C25" i="26"/>
  <c r="D30" i="3" l="1"/>
  <c r="I30" i="3"/>
  <c r="C31" i="3"/>
  <c r="D31" i="3"/>
  <c r="G31" i="3"/>
  <c r="B32" i="3"/>
  <c r="H31" i="3"/>
  <c r="E30" i="3"/>
  <c r="C30" i="3"/>
  <c r="F30" i="3"/>
  <c r="G30" i="3"/>
  <c r="H30" i="3"/>
  <c r="J30" i="3"/>
  <c r="E31" i="3"/>
  <c r="F31" i="3"/>
  <c r="I31" i="3"/>
  <c r="J31" i="3"/>
  <c r="C32" i="3"/>
  <c r="D32" i="3"/>
  <c r="E32" i="3"/>
  <c r="F32" i="3"/>
  <c r="G32" i="3"/>
  <c r="H32" i="3"/>
  <c r="I32" i="3"/>
  <c r="J32" i="3"/>
  <c r="B31" i="3"/>
  <c r="B30" i="3"/>
  <c r="K25" i="8"/>
  <c r="L25" i="8"/>
  <c r="M25" i="8"/>
  <c r="N25" i="8"/>
  <c r="O25" i="8"/>
  <c r="P25" i="8"/>
  <c r="Q25" i="8"/>
  <c r="K26" i="8"/>
  <c r="L26" i="8"/>
  <c r="M26" i="8"/>
  <c r="N26" i="8"/>
  <c r="O26" i="8"/>
  <c r="P26" i="8"/>
  <c r="Q26" i="8"/>
  <c r="K27" i="8"/>
  <c r="L27" i="8"/>
  <c r="M27" i="8"/>
  <c r="N27" i="8"/>
  <c r="O27" i="8"/>
  <c r="P27" i="8"/>
  <c r="Q27" i="8"/>
  <c r="K28" i="8"/>
  <c r="L28" i="8"/>
  <c r="M28" i="8"/>
  <c r="N28" i="8"/>
  <c r="O28" i="8"/>
  <c r="P28" i="8"/>
  <c r="Q28" i="8"/>
  <c r="K29" i="8"/>
  <c r="L29" i="8"/>
  <c r="M29" i="8"/>
  <c r="N29" i="8"/>
  <c r="O29" i="8"/>
  <c r="P29" i="8"/>
  <c r="Q29" i="8"/>
  <c r="J27" i="8"/>
  <c r="J28" i="8"/>
  <c r="J29" i="8"/>
  <c r="J26" i="8"/>
  <c r="J25" i="8"/>
  <c r="C37" i="16" l="1"/>
  <c r="D37" i="16"/>
  <c r="E37" i="16"/>
  <c r="F37" i="16"/>
  <c r="G37" i="16"/>
  <c r="B37" i="16"/>
  <c r="I30" i="8" l="1"/>
  <c r="H30" i="8"/>
  <c r="G30" i="8"/>
  <c r="F30" i="8"/>
  <c r="E30" i="8"/>
  <c r="D30" i="8"/>
  <c r="C30" i="8"/>
  <c r="B30" i="8"/>
  <c r="I29" i="8"/>
  <c r="I31" i="8" s="1"/>
  <c r="H29" i="8"/>
  <c r="H31" i="8" s="1"/>
  <c r="G29" i="8"/>
  <c r="G31" i="8" s="1"/>
  <c r="F29" i="8"/>
  <c r="F31" i="8" s="1"/>
  <c r="E29" i="8"/>
  <c r="E31" i="8" s="1"/>
  <c r="D29" i="8"/>
  <c r="D31" i="8" s="1"/>
  <c r="C29" i="8"/>
  <c r="C31" i="8" s="1"/>
  <c r="B29" i="8"/>
  <c r="B31" i="8" s="1"/>
  <c r="G29" i="5" l="1"/>
  <c r="F29" i="5"/>
  <c r="E29" i="5"/>
  <c r="G28" i="5"/>
  <c r="F28" i="5"/>
  <c r="E28" i="5"/>
  <c r="G27" i="5"/>
  <c r="F27" i="5"/>
  <c r="E27" i="5"/>
  <c r="D27" i="5"/>
  <c r="C27" i="5"/>
  <c r="G26" i="5"/>
  <c r="F26" i="5"/>
  <c r="E26" i="5"/>
</calcChain>
</file>

<file path=xl/sharedStrings.xml><?xml version="1.0" encoding="utf-8"?>
<sst xmlns="http://schemas.openxmlformats.org/spreadsheetml/2006/main" count="226" uniqueCount="150">
  <si>
    <t>Nettotegning</t>
  </si>
  <si>
    <t>Forvaltningskapital</t>
  </si>
  <si>
    <t>Verdiøkning</t>
  </si>
  <si>
    <t>Rentefond</t>
  </si>
  <si>
    <t>Aksjefond</t>
  </si>
  <si>
    <t>Kombinasjonsfond</t>
  </si>
  <si>
    <t>Global nettotegning</t>
  </si>
  <si>
    <t>Annet</t>
  </si>
  <si>
    <t>Husholdninger</t>
  </si>
  <si>
    <t>Pensjon</t>
  </si>
  <si>
    <t>Bitcoin</t>
  </si>
  <si>
    <t>XRP</t>
  </si>
  <si>
    <t>Ethereum</t>
  </si>
  <si>
    <t>Bitcoin Cash</t>
  </si>
  <si>
    <t>EOS</t>
  </si>
  <si>
    <t>Stellar</t>
  </si>
  <si>
    <t>Litecoin</t>
  </si>
  <si>
    <t>Tether</t>
  </si>
  <si>
    <t>Cardano</t>
  </si>
  <si>
    <t>Tronix</t>
  </si>
  <si>
    <t>Monero</t>
  </si>
  <si>
    <t>Dash</t>
  </si>
  <si>
    <t>IOTA</t>
  </si>
  <si>
    <t>NEO</t>
  </si>
  <si>
    <t>Ethereum Classic</t>
  </si>
  <si>
    <t>NEM</t>
  </si>
  <si>
    <t>Dogecoin</t>
  </si>
  <si>
    <t>ZCash</t>
  </si>
  <si>
    <t>0x</t>
  </si>
  <si>
    <t>Kin</t>
  </si>
  <si>
    <t>USD mrd</t>
  </si>
  <si>
    <t>Oslo Børs</t>
  </si>
  <si>
    <t>Mrd NOK</t>
  </si>
  <si>
    <t>Oslo Axess</t>
  </si>
  <si>
    <t>Merkur Market</t>
  </si>
  <si>
    <t>OTC</t>
  </si>
  <si>
    <t>Sum</t>
  </si>
  <si>
    <t>Totalt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</si>
  <si>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</si>
  <si>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</si>
  <si>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</si>
  <si>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</si>
  <si>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</si>
  <si>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</si>
  <si>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</si>
  <si>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</si>
  <si>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</si>
  <si>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</si>
  <si>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</si>
  <si>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</si>
  <si>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</si>
  <si>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Investment grade</t>
  </si>
  <si>
    <t xml:space="preserve"> </t>
  </si>
  <si>
    <t>Ikke-gjennomlyst</t>
  </si>
  <si>
    <t>Annual return</t>
  </si>
  <si>
    <t>Covered bonds</t>
  </si>
  <si>
    <t>Local authorities</t>
  </si>
  <si>
    <t>Contributed equity</t>
  </si>
  <si>
    <t>Debt to credit institutions</t>
  </si>
  <si>
    <t>Short-term paper and bond debt</t>
  </si>
  <si>
    <t>Oil and gas</t>
  </si>
  <si>
    <t>Property</t>
  </si>
  <si>
    <t>Manufacturing</t>
  </si>
  <si>
    <t>Shipping</t>
  </si>
  <si>
    <t>Energy supply</t>
  </si>
  <si>
    <t>Other</t>
  </si>
  <si>
    <t>Total</t>
  </si>
  <si>
    <t>All</t>
  </si>
  <si>
    <t>Central gov.</t>
  </si>
  <si>
    <t>Local auth.</t>
  </si>
  <si>
    <t>Banks</t>
  </si>
  <si>
    <t>Mortgage credit institutions</t>
  </si>
  <si>
    <t>Non-financial firms</t>
  </si>
  <si>
    <t>Insurers</t>
  </si>
  <si>
    <t>Investment firms</t>
  </si>
  <si>
    <t>Other financial</t>
  </si>
  <si>
    <t>Non-residents</t>
  </si>
  <si>
    <t>Central gov. and local auth.</t>
  </si>
  <si>
    <t>Corporate sector</t>
  </si>
  <si>
    <t>Mutual funds</t>
  </si>
  <si>
    <t>Other finance</t>
  </si>
  <si>
    <t>Non-resident</t>
  </si>
  <si>
    <t>High yield</t>
  </si>
  <si>
    <t>Initial capital</t>
  </si>
  <si>
    <t>Accumulated value increase</t>
  </si>
  <si>
    <t>Accumulated net subscription</t>
  </si>
  <si>
    <t>Fixed income funds</t>
  </si>
  <si>
    <t>Equity funds</t>
  </si>
  <si>
    <t>Balanced funds</t>
  </si>
  <si>
    <t>Fixed income</t>
  </si>
  <si>
    <t>Fixed income households</t>
  </si>
  <si>
    <t>Equity households</t>
  </si>
  <si>
    <t>Fixed income households pensions</t>
  </si>
  <si>
    <t>Fixed income other</t>
  </si>
  <si>
    <t>Balanced</t>
  </si>
  <si>
    <t>Equity</t>
  </si>
  <si>
    <t>Norway</t>
  </si>
  <si>
    <t>Global</t>
  </si>
  <si>
    <t>Total market</t>
  </si>
  <si>
    <t>Households incl. pensions</t>
  </si>
  <si>
    <t>Risk premiums in the Norwegian bond market</t>
  </si>
  <si>
    <t>Source: Nordic Bond Pricing</t>
  </si>
  <si>
    <t>Commercial property</t>
  </si>
  <si>
    <t>Average 2005–2017</t>
  </si>
  <si>
    <t>Finance</t>
  </si>
  <si>
    <t>No. of transactions (right-hand scale)</t>
  </si>
  <si>
    <t>Banks – senior bonds</t>
  </si>
  <si>
    <t>Development in dark trading in equities quoted on Oslo Børs</t>
  </si>
  <si>
    <t>Sources: Cboe Global Markets and Oslo Børs</t>
  </si>
  <si>
    <t>5.2 Stock issues on Oslo Børs'trading venues</t>
  </si>
  <si>
    <t>Source: Oslo Børs</t>
  </si>
  <si>
    <t>Central government</t>
  </si>
  <si>
    <t>Retained earnings</t>
  </si>
  <si>
    <t>Equity  households pensions</t>
  </si>
  <si>
    <t>Equity             other</t>
  </si>
  <si>
    <t>Oct. 17</t>
  </si>
  <si>
    <t>Jan. 17</t>
  </si>
  <si>
    <t>Apr. 17</t>
  </si>
  <si>
    <t xml:space="preserve"> Jul. 17</t>
  </si>
  <si>
    <t>Jan. 18</t>
  </si>
  <si>
    <t>Apr. 18</t>
  </si>
  <si>
    <t>Jul. 18</t>
  </si>
  <si>
    <t>Oct. 18</t>
  </si>
  <si>
    <t>Source: CoinMarketCap.com</t>
  </si>
  <si>
    <t>Overall global market value of crypto assets</t>
  </si>
  <si>
    <t>Power companies</t>
  </si>
  <si>
    <t>Jul. 17</t>
  </si>
  <si>
    <t>Turnover and volume of equity capital instruments on Oslo Børs</t>
  </si>
  <si>
    <t xml:space="preserve">Source: Oslo Børs </t>
  </si>
  <si>
    <t>Outstanding short-term paper and bond debt by issuer sector</t>
  </si>
  <si>
    <t>Source: Stamdata</t>
  </si>
  <si>
    <t>Types of funding, non-financial limited companies. Share of total funding (liability side). Non-consolidated accounts</t>
  </si>
  <si>
    <t>Source: Finanstilsynet</t>
  </si>
  <si>
    <t>Corporate bonds. Growth in holdings last 12 months</t>
  </si>
  <si>
    <t>Corporate bonds. Outstanding volume by issuer sector</t>
  </si>
  <si>
    <t>Owner distribution of Norwegian corporate bonds</t>
  </si>
  <si>
    <t>Sources: Stamdata and VPS</t>
  </si>
  <si>
    <t>Norwegian corporate bonds by credit quality and owner distribution</t>
  </si>
  <si>
    <t>Total assets of funds managed by Norwegian companies</t>
  </si>
  <si>
    <t>Sources: Norwegian Fund and Asset Management Association and Finanstilsynet</t>
  </si>
  <si>
    <t>Net subscription of mutual funds by type of fund, Norway</t>
  </si>
  <si>
    <t>Redemptions relative to total assets by type of fund and client group</t>
  </si>
  <si>
    <t>Net subscription of mutual funds by type of fund, globally</t>
  </si>
  <si>
    <t>Source: European Fund and Asset Management Association</t>
  </si>
  <si>
    <t>Share of mutual funds by type of fund</t>
  </si>
  <si>
    <t>Sources: Norwegian Fund and Asset Management Association, Euro-pean Fund and Asset Management Association and Finanstilsynet</t>
  </si>
  <si>
    <t>Allocation of mutual funds by type of fund, Norway</t>
  </si>
  <si>
    <t>Assets under management in other fixed income funds (mainly high yield funds), Norway</t>
  </si>
  <si>
    <t>14-day price variation against the USD for the 20 largest crypto currencies, September 2018</t>
  </si>
  <si>
    <t>Source: Cryptovolatility.net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</si>
</sst>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.00_ ;\-#,##0.00\ "/>
    <numFmt numFmtId="168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1F497D"/>
      <name val="Calibri"/>
      <family val="2"/>
      <scheme val="minor"/>
    </font>
    <font>
      <sz val="10"/>
      <color indexed="63"/>
      <name val="Arial"/>
      <family val="2"/>
    </font>
    <font>
      <sz val="12"/>
      <color rgb="FF000000"/>
      <name val="Times New Roman"/>
      <family val="1"/>
    </font>
    <font>
      <sz val="11"/>
      <color rgb="FF1F497D"/>
      <name val="Calibri"/>
      <family val="2"/>
      <scheme val="minor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1" applyNumberFormat="0" applyFill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164" fontId="0" fillId="0" borderId="0" xfId="0" applyNumberFormat="1"/>
    <xf numFmtId="9" fontId="0" fillId="0" borderId="0" xfId="1" applyFont="1"/>
    <xf numFmtId="0" fontId="4" fillId="0" borderId="0" xfId="0" applyFont="1"/>
    <xf numFmtId="9" fontId="0" fillId="0" borderId="0" xfId="0" applyNumberFormat="1"/>
    <xf numFmtId="0" fontId="7" fillId="0" borderId="0" xfId="4" applyFont="1" applyBorder="1"/>
    <xf numFmtId="0" fontId="8" fillId="0" borderId="0" xfId="0" applyFont="1" applyAlignment="1">
      <alignment vertical="center"/>
    </xf>
    <xf numFmtId="0" fontId="0" fillId="0" borderId="0" xfId="0" applyBorder="1"/>
    <xf numFmtId="0" fontId="10" fillId="0" borderId="0" xfId="0" applyFont="1"/>
    <xf numFmtId="17" fontId="2" fillId="0" borderId="0" xfId="0" applyNumberFormat="1" applyFont="1"/>
    <xf numFmtId="165" fontId="2" fillId="0" borderId="0" xfId="0" applyNumberFormat="1" applyFont="1"/>
    <xf numFmtId="166" fontId="2" fillId="0" borderId="0" xfId="5" applyNumberFormat="1" applyFont="1"/>
    <xf numFmtId="14" fontId="2" fillId="0" borderId="0" xfId="0" applyNumberFormat="1" applyFont="1"/>
    <xf numFmtId="43" fontId="2" fillId="0" borderId="0" xfId="5" applyFont="1"/>
    <xf numFmtId="167" fontId="0" fillId="0" borderId="0" xfId="5" applyNumberFormat="1" applyFont="1"/>
    <xf numFmtId="4" fontId="0" fillId="0" borderId="0" xfId="0" applyNumberFormat="1" applyFont="1" applyAlignment="1">
      <alignment horizontal="left"/>
    </xf>
    <xf numFmtId="168" fontId="2" fillId="0" borderId="0" xfId="5" applyNumberFormat="1" applyFont="1"/>
    <xf numFmtId="43" fontId="2" fillId="0" borderId="0" xfId="0" applyNumberFormat="1" applyFont="1"/>
    <xf numFmtId="0" fontId="11" fillId="0" borderId="0" xfId="0" applyFont="1"/>
    <xf numFmtId="0" fontId="2" fillId="0" borderId="0" xfId="0" applyFont="1" applyBorder="1"/>
    <xf numFmtId="0" fontId="2" fillId="0" borderId="0" xfId="0" applyFont="1" applyFill="1" applyBorder="1"/>
    <xf numFmtId="14" fontId="2" fillId="0" borderId="0" xfId="0" applyNumberFormat="1" applyFont="1" applyFill="1"/>
    <xf numFmtId="164" fontId="12" fillId="0" borderId="0" xfId="0" applyNumberFormat="1" applyFont="1" applyFill="1"/>
    <xf numFmtId="0" fontId="2" fillId="0" borderId="0" xfId="0" applyFont="1" applyBorder="1" applyAlignment="1">
      <alignment wrapText="1"/>
    </xf>
    <xf numFmtId="166" fontId="3" fillId="0" borderId="0" xfId="5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10" fillId="0" borderId="0" xfId="0" applyFont="1" applyBorder="1"/>
    <xf numFmtId="14" fontId="2" fillId="0" borderId="0" xfId="0" applyNumberFormat="1" applyFont="1" applyBorder="1"/>
    <xf numFmtId="43" fontId="2" fillId="0" borderId="0" xfId="5" applyFont="1" applyBorder="1"/>
    <xf numFmtId="0" fontId="0" fillId="0" borderId="0" xfId="0" applyBorder="1" applyAlignment="1">
      <alignment horizontal="left" wrapText="1"/>
    </xf>
    <xf numFmtId="14" fontId="2" fillId="0" borderId="0" xfId="0" applyNumberFormat="1" applyFont="1" applyFill="1" applyBorder="1"/>
    <xf numFmtId="4" fontId="2" fillId="0" borderId="0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/>
    <xf numFmtId="167" fontId="2" fillId="0" borderId="0" xfId="5" applyNumberFormat="1" applyFont="1" applyFill="1"/>
    <xf numFmtId="4" fontId="2" fillId="0" borderId="0" xfId="0" applyNumberFormat="1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165" fontId="2" fillId="0" borderId="0" xfId="0" applyNumberFormat="1" applyFont="1" applyFill="1" applyBorder="1"/>
    <xf numFmtId="168" fontId="2" fillId="0" borderId="0" xfId="5" applyNumberFormat="1" applyFont="1" applyBorder="1"/>
    <xf numFmtId="0" fontId="2" fillId="0" borderId="0" xfId="3" applyFont="1" applyBorder="1"/>
    <xf numFmtId="165" fontId="2" fillId="0" borderId="0" xfId="0" applyNumberFormat="1" applyFont="1" applyBorder="1"/>
    <xf numFmtId="1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Fill="1"/>
    <xf numFmtId="164" fontId="2" fillId="0" borderId="0" xfId="0" applyNumberFormat="1" applyFont="1"/>
    <xf numFmtId="9" fontId="2" fillId="0" borderId="0" xfId="1" applyFont="1"/>
    <xf numFmtId="0" fontId="3" fillId="0" borderId="0" xfId="0" applyFont="1"/>
    <xf numFmtId="3" fontId="3" fillId="0" borderId="0" xfId="2" applyNumberFormat="1" applyFont="1" applyFill="1" applyBorder="1"/>
    <xf numFmtId="3" fontId="2" fillId="0" borderId="0" xfId="3" applyNumberFormat="1" applyFont="1" applyFill="1" applyBorder="1"/>
    <xf numFmtId="3" fontId="2" fillId="0" borderId="0" xfId="0" applyNumberFormat="1" applyFont="1" applyFill="1" applyBorder="1"/>
    <xf numFmtId="9" fontId="2" fillId="0" borderId="0" xfId="1" applyFont="1" applyFill="1" applyBorder="1"/>
    <xf numFmtId="17" fontId="2" fillId="0" borderId="0" xfId="0" applyNumberFormat="1" applyFont="1" applyBorder="1"/>
    <xf numFmtId="1" fontId="2" fillId="0" borderId="0" xfId="1" applyNumberFormat="1" applyFont="1"/>
    <xf numFmtId="9" fontId="2" fillId="0" borderId="0" xfId="1" applyFont="1" applyBorder="1"/>
    <xf numFmtId="2" fontId="2" fillId="0" borderId="0" xfId="0" applyNumberFormat="1" applyFont="1" applyBorder="1"/>
    <xf numFmtId="2" fontId="2" fillId="0" borderId="0" xfId="0" applyNumberFormat="1" applyFont="1"/>
    <xf numFmtId="49" fontId="3" fillId="0" borderId="0" xfId="0" applyNumberFormat="1" applyFont="1" applyFill="1" applyBorder="1"/>
    <xf numFmtId="14" fontId="0" fillId="0" borderId="0" xfId="0" applyNumberFormat="1"/>
    <xf numFmtId="4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1" fontId="2" fillId="0" borderId="0" xfId="0" applyNumberFormat="1" applyFont="1" applyBorder="1"/>
    <xf numFmtId="1" fontId="2" fillId="0" borderId="0" xfId="1" applyNumberFormat="1" applyFont="1" applyBorder="1"/>
    <xf numFmtId="0" fontId="3" fillId="0" borderId="0" xfId="0" applyFont="1" applyBorder="1"/>
    <xf numFmtId="164" fontId="2" fillId="0" borderId="0" xfId="0" applyNumberFormat="1" applyFont="1" applyBorder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17" fontId="2" fillId="0" borderId="0" xfId="0" quotePrefix="1" applyNumberFormat="1" applyFont="1"/>
    <xf numFmtId="17" fontId="2" fillId="0" borderId="0" xfId="0" quotePrefix="1" applyNumberFormat="1" applyFont="1" applyBorder="1"/>
    <xf numFmtId="0" fontId="2" fillId="0" borderId="0" xfId="0" quotePrefix="1" applyFont="1"/>
    <xf numFmtId="0" fontId="15" fillId="0" borderId="0" xfId="0" applyFont="1"/>
    <xf numFmtId="0" fontId="10" fillId="0" borderId="0" xfId="3" applyFont="1"/>
  </cellXfs>
  <cellStyles count="6">
    <cellStyle name="Komma" xfId="5" builtinId="3"/>
    <cellStyle name="Normal" xfId="0" builtinId="0"/>
    <cellStyle name="Normal 2" xfId="2"/>
    <cellStyle name="Normal 3" xfId="3"/>
    <cellStyle name="Overskrift 1" xfId="4" builtinId="16"/>
    <cellStyle name="Prosent" xfId="1" builtinId="5"/>
  </cellStyles>
  <dxfs count="0"/>
  <tableStyles count="0" defaultTableStyle="TableStyleMedium2" defaultPivotStyle="PivotStyleLight16"/>
  <colors>
    <mruColors>
      <color rgb="FFADC4C8"/>
      <color rgb="FF381659"/>
      <color rgb="FF08C1C1"/>
      <color rgb="FFAE006D"/>
      <color rgb="FF385150"/>
      <color rgb="FFFF834D"/>
      <color rgb="FFE58CAE"/>
      <color rgb="FF294C98"/>
      <color rgb="FF0A30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98203473663266"/>
          <c:y val="4.078053413643816E-2"/>
          <c:w val="0.75459734500696429"/>
          <c:h val="0.81595386103052903"/>
        </c:manualLayout>
      </c:layout>
      <c:lineChart>
        <c:grouping val="standard"/>
        <c:varyColors val="0"/>
        <c:ser>
          <c:idx val="0"/>
          <c:order val="0"/>
          <c:tx>
            <c:strRef>
              <c:f>'5.1'!$B$25</c:f>
              <c:strCache>
                <c:ptCount val="1"/>
                <c:pt idx="0">
                  <c:v>Annual return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'5.1'!$A$26:$A$38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'5.1'!$B$26:$B$38</c:f>
              <c:numCache>
                <c:formatCode>_-* #.##0_-;\-* #.##0_-;_-* "-"??_-;_-@_-</c:formatCode>
                <c:ptCount val="13"/>
                <c:pt idx="0">
                  <c:v>1512.8489999999999</c:v>
                </c:pt>
                <c:pt idx="1">
                  <c:v>2585.1790000000001</c:v>
                </c:pt>
                <c:pt idx="2">
                  <c:v>3220.8009999999999</c:v>
                </c:pt>
                <c:pt idx="3">
                  <c:v>2489.8829999999998</c:v>
                </c:pt>
                <c:pt idx="4">
                  <c:v>1528.296</c:v>
                </c:pt>
                <c:pt idx="5">
                  <c:v>1814.508</c:v>
                </c:pt>
                <c:pt idx="6">
                  <c:v>1529.807</c:v>
                </c:pt>
                <c:pt idx="7">
                  <c:v>991.51700000000005</c:v>
                </c:pt>
                <c:pt idx="8">
                  <c:v>856.33100000000002</c:v>
                </c:pt>
                <c:pt idx="9">
                  <c:v>1097.3620000000001</c:v>
                </c:pt>
                <c:pt idx="10">
                  <c:v>1155.365</c:v>
                </c:pt>
                <c:pt idx="11">
                  <c:v>1044.328</c:v>
                </c:pt>
                <c:pt idx="12">
                  <c:v>1102.866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56-47D0-9826-8B5D3F8A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58592"/>
        <c:axId val="206960128"/>
      </c:lineChart>
      <c:lineChart>
        <c:grouping val="standard"/>
        <c:varyColors val="0"/>
        <c:ser>
          <c:idx val="1"/>
          <c:order val="1"/>
          <c:tx>
            <c:strRef>
              <c:f>'5.1'!$C$25</c:f>
              <c:strCache>
                <c:ptCount val="1"/>
                <c:pt idx="0">
                  <c:v>No. of transactions (right-hand scale)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'5.1'!$A$26:$A$38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'5.1'!$C$26:$C$38</c:f>
              <c:numCache>
                <c:formatCode>_-* #.##0_-;\-* #.##0_-;_-* "-"??_-;_-@_-</c:formatCode>
                <c:ptCount val="13"/>
                <c:pt idx="0">
                  <c:v>5.4796440000000004</c:v>
                </c:pt>
                <c:pt idx="1">
                  <c:v>8.8461619999999996</c:v>
                </c:pt>
                <c:pt idx="2">
                  <c:v>12.13841</c:v>
                </c:pt>
                <c:pt idx="3">
                  <c:v>16.850144</c:v>
                </c:pt>
                <c:pt idx="4">
                  <c:v>15.745939999999999</c:v>
                </c:pt>
                <c:pt idx="5">
                  <c:v>19.093971</c:v>
                </c:pt>
                <c:pt idx="6">
                  <c:v>22.767569000000002</c:v>
                </c:pt>
                <c:pt idx="7">
                  <c:v>21.215914999999999</c:v>
                </c:pt>
                <c:pt idx="8">
                  <c:v>17.910152</c:v>
                </c:pt>
                <c:pt idx="9">
                  <c:v>23.544098999999999</c:v>
                </c:pt>
                <c:pt idx="10">
                  <c:v>25.274350999999999</c:v>
                </c:pt>
                <c:pt idx="11">
                  <c:v>23.167774000000001</c:v>
                </c:pt>
                <c:pt idx="12">
                  <c:v>24.744004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A56-47D0-9826-8B5D3F8A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360776"/>
        <c:axId val="918359792"/>
      </c:lineChart>
      <c:catAx>
        <c:axId val="2069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069601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6960128"/>
        <c:scaling>
          <c:orientation val="minMax"/>
          <c:max val="3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</a:t>
                </a:r>
                <a:r>
                  <a:rPr lang="en-US" b="0" baseline="0"/>
                  <a:t>billion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038043529757336E-3"/>
              <c:y val="0.3450355290954484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958592"/>
        <c:crosses val="autoZero"/>
        <c:crossBetween val="midCat"/>
        <c:majorUnit val="500"/>
      </c:valAx>
      <c:valAx>
        <c:axId val="918359792"/>
        <c:scaling>
          <c:orientation val="minMax"/>
          <c:max val="2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No. in</a:t>
                </a:r>
                <a:r>
                  <a:rPr lang="en-US" b="0" baseline="0"/>
                  <a:t> </a:t>
                </a:r>
                <a:r>
                  <a:rPr lang="en-US" b="0"/>
                  <a:t>millions</a:t>
                </a:r>
              </a:p>
            </c:rich>
          </c:tx>
          <c:layout>
            <c:manualLayout>
              <c:xMode val="edge"/>
              <c:yMode val="edge"/>
              <c:x val="0.96260857067358541"/>
              <c:y val="0.31192404379531713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918360776"/>
        <c:crosses val="max"/>
        <c:crossBetween val="between"/>
        <c:majorUnit val="4"/>
        <c:minorUnit val="2"/>
      </c:valAx>
      <c:catAx>
        <c:axId val="91836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359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086614173228317E-3"/>
          <c:y val="0.93957259289957173"/>
          <c:w val="0.99716085489313833"/>
          <c:h val="5.95082193673159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3286677307591"/>
          <c:y val="4.6006029432079501E-2"/>
          <c:w val="0.86431335675439636"/>
          <c:h val="0.7919517322553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'5.7'!$B$25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'5.7'!$B$26:$B$28</c:f>
              <c:numCache>
                <c:formatCode>General</c:formatCode>
                <c:ptCount val="3"/>
                <c:pt idx="0">
                  <c:v>25.867117278005903</c:v>
                </c:pt>
                <c:pt idx="1">
                  <c:v>36.065341715066104</c:v>
                </c:pt>
                <c:pt idx="2">
                  <c:v>58.156313482410106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E4-4FAE-87CC-EC9E04E71D9E}"/>
            </c:ext>
          </c:extLst>
        </c:ser>
        <c:ser>
          <c:idx val="1"/>
          <c:order val="1"/>
          <c:tx>
            <c:strRef>
              <c:f>'5.7'!$C$25</c:f>
              <c:strCache>
                <c:ptCount val="1"/>
                <c:pt idx="0">
                  <c:v>Oil and gas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'5.7'!$C$26:$C$28</c:f>
              <c:numCache>
                <c:formatCode>General</c:formatCode>
                <c:ptCount val="3"/>
                <c:pt idx="0">
                  <c:v>77.551910227246381</c:v>
                </c:pt>
                <c:pt idx="1">
                  <c:v>129.24095367909572</c:v>
                </c:pt>
                <c:pt idx="2">
                  <c:v>86.102287591764707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E4-4FAE-87CC-EC9E04E71D9E}"/>
            </c:ext>
          </c:extLst>
        </c:ser>
        <c:ser>
          <c:idx val="2"/>
          <c:order val="2"/>
          <c:tx>
            <c:strRef>
              <c:f>'5.7'!$D$25</c:f>
              <c:strCache>
                <c:ptCount val="1"/>
                <c:pt idx="0">
                  <c:v>Property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'5.7'!$D$26:$D$28</c:f>
              <c:numCache>
                <c:formatCode>General</c:formatCode>
                <c:ptCount val="3"/>
                <c:pt idx="0">
                  <c:v>29.1345319675195</c:v>
                </c:pt>
                <c:pt idx="1">
                  <c:v>46.248876589875209</c:v>
                </c:pt>
                <c:pt idx="2">
                  <c:v>115.42422314403818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E4-4FAE-87CC-EC9E04E71D9E}"/>
            </c:ext>
          </c:extLst>
        </c:ser>
        <c:ser>
          <c:idx val="5"/>
          <c:order val="3"/>
          <c:tx>
            <c:strRef>
              <c:f>'5.7'!$E$25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'5.7'!$E$26:$E$28</c:f>
              <c:numCache>
                <c:formatCode>General</c:formatCode>
                <c:ptCount val="3"/>
                <c:pt idx="0">
                  <c:v>31.841886948449599</c:v>
                </c:pt>
                <c:pt idx="1">
                  <c:v>45.221986778193198</c:v>
                </c:pt>
                <c:pt idx="2">
                  <c:v>52.199120647738198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E4-4FAE-87CC-EC9E04E71D9E}"/>
            </c:ext>
          </c:extLst>
        </c:ser>
        <c:ser>
          <c:idx val="3"/>
          <c:order val="4"/>
          <c:tx>
            <c:strRef>
              <c:f>'5.7'!$F$25</c:f>
              <c:strCache>
                <c:ptCount val="1"/>
                <c:pt idx="0">
                  <c:v>Energy supply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'5.7'!$F$26:$F$28</c:f>
              <c:numCache>
                <c:formatCode>General</c:formatCode>
                <c:ptCount val="3"/>
                <c:pt idx="0">
                  <c:v>83.39002781431391</c:v>
                </c:pt>
                <c:pt idx="1">
                  <c:v>93.818753191395118</c:v>
                </c:pt>
                <c:pt idx="2">
                  <c:v>93.597540000000095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7E4-4FAE-87CC-EC9E04E71D9E}"/>
            </c:ext>
          </c:extLst>
        </c:ser>
        <c:ser>
          <c:idx val="4"/>
          <c:order val="5"/>
          <c:tx>
            <c:strRef>
              <c:f>'5.7'!$G$25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'5.7'!$G$26:$G$28</c:f>
              <c:numCache>
                <c:formatCode>General</c:formatCode>
                <c:ptCount val="3"/>
                <c:pt idx="0">
                  <c:v>49.88466105188629</c:v>
                </c:pt>
                <c:pt idx="1">
                  <c:v>74.870542323005608</c:v>
                </c:pt>
                <c:pt idx="2">
                  <c:v>95.390552243566901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7E4-4FAE-87CC-EC9E04E7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296256"/>
        <c:axId val="257368064"/>
      </c:barChart>
      <c:catAx>
        <c:axId val="25729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7368064"/>
        <c:crosses val="autoZero"/>
        <c:auto val="1"/>
        <c:lblAlgn val="ctr"/>
        <c:lblOffset val="100"/>
        <c:noMultiLvlLbl val="0"/>
      </c:catAx>
      <c:valAx>
        <c:axId val="257368064"/>
        <c:scaling>
          <c:orientation val="minMax"/>
          <c:max val="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</a:t>
                </a:r>
                <a:r>
                  <a:rPr lang="en-US" b="0" baseline="0"/>
                  <a:t> billion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3362702085620033E-3"/>
              <c:y val="0.326561285697275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7296256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5.009593562660241E-2"/>
          <c:y val="0.9150679988611784"/>
          <c:w val="0.9"/>
          <c:h val="8.4106517935258085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3674258459631"/>
          <c:y val="3.9416317360100074E-2"/>
          <c:w val="0.88185213407463847"/>
          <c:h val="0.636398035997479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'5.8'!$A$27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'5.8'!$B$27:$G$27</c:f>
              <c:numCache>
                <c:formatCode>_-* #\ ##0.0_-;\-* #\ ##0.0_-;_-* "-"??_-;_-@_-</c:formatCode>
                <c:ptCount val="6"/>
                <c:pt idx="0">
                  <c:v>22.966079413890839</c:v>
                </c:pt>
                <c:pt idx="1">
                  <c:v>16.064432263374329</c:v>
                </c:pt>
                <c:pt idx="2">
                  <c:v>26.76067054271698</c:v>
                </c:pt>
                <c:pt idx="3">
                  <c:v>13.979658484458923</c:v>
                </c:pt>
                <c:pt idx="4">
                  <c:v>47.780591249465942</c:v>
                </c:pt>
                <c:pt idx="5">
                  <c:v>22.511820916307094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C-451B-9419-45682174CF5E}"/>
            </c:ext>
          </c:extLst>
        </c:ser>
        <c:ser>
          <c:idx val="2"/>
          <c:order val="1"/>
          <c:tx>
            <c:strRef>
              <c:f>'5.8'!$A$28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'5.8'!$B$28:$G$28</c:f>
              <c:numCache>
                <c:formatCode>_-* #\ ##0.0_-;\-* #\ ##0.0_-;_-* "-"??_-;_-@_-</c:formatCode>
                <c:ptCount val="6"/>
                <c:pt idx="0">
                  <c:v>23.573601245880127</c:v>
                </c:pt>
                <c:pt idx="1">
                  <c:v>8.2987889647483826</c:v>
                </c:pt>
                <c:pt idx="2">
                  <c:v>33.07054340839386</c:v>
                </c:pt>
                <c:pt idx="3">
                  <c:v>27.667161822319031</c:v>
                </c:pt>
                <c:pt idx="4">
                  <c:v>20.101501047611237</c:v>
                </c:pt>
                <c:pt idx="5">
                  <c:v>23.107325703200985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CC-451B-9419-45682174CF5E}"/>
            </c:ext>
          </c:extLst>
        </c:ser>
        <c:ser>
          <c:idx val="3"/>
          <c:order val="2"/>
          <c:tx>
            <c:strRef>
              <c:f>'5.8'!$A$29</c:f>
              <c:strCache>
                <c:ptCount val="1"/>
                <c:pt idx="0">
                  <c:v>Investment firms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'5.8'!$B$29:$G$29</c:f>
              <c:numCache>
                <c:formatCode>_-* #\ ##0.0_-;\-* #\ ##0.0_-;_-* "-"??_-;_-@_-</c:formatCode>
                <c:ptCount val="6"/>
                <c:pt idx="0">
                  <c:v>15.211135149002075</c:v>
                </c:pt>
                <c:pt idx="1">
                  <c:v>2.7151444926857948</c:v>
                </c:pt>
                <c:pt idx="2">
                  <c:v>19.999554753303528</c:v>
                </c:pt>
                <c:pt idx="3">
                  <c:v>38.237857818603516</c:v>
                </c:pt>
                <c:pt idx="4">
                  <c:v>5.5375825613737106</c:v>
                </c:pt>
                <c:pt idx="5">
                  <c:v>14.910265572511527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CC-451B-9419-45682174CF5E}"/>
            </c:ext>
          </c:extLst>
        </c:ser>
        <c:ser>
          <c:idx val="4"/>
          <c:order val="3"/>
          <c:tx>
            <c:strRef>
              <c:f>'5.8'!$A$30</c:f>
              <c:strCache>
                <c:ptCount val="1"/>
                <c:pt idx="0">
                  <c:v>Other financial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'5.8'!$B$30:$G$30</c:f>
              <c:numCache>
                <c:formatCode>_-* #\ ##0.0_-;\-* #\ ##0.0_-;_-* "-"??_-;_-@_-</c:formatCode>
                <c:ptCount val="6"/>
                <c:pt idx="0">
                  <c:v>4.9992885440587997</c:v>
                </c:pt>
                <c:pt idx="1">
                  <c:v>3.4591987729072571</c:v>
                </c:pt>
                <c:pt idx="2">
                  <c:v>3.0856110155582428</c:v>
                </c:pt>
                <c:pt idx="3">
                  <c:v>1.6346091404557228</c:v>
                </c:pt>
                <c:pt idx="4">
                  <c:v>12.348642945289612</c:v>
                </c:pt>
                <c:pt idx="5">
                  <c:v>4.8999575816828989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C-451B-9419-45682174CF5E}"/>
            </c:ext>
          </c:extLst>
        </c:ser>
        <c:ser>
          <c:idx val="6"/>
          <c:order val="4"/>
          <c:tx>
            <c:strRef>
              <c:f>'5.8'!$A$31</c:f>
              <c:strCache>
                <c:ptCount val="1"/>
                <c:pt idx="0">
                  <c:v>Non-residents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'5.8'!$B$31:$G$31</c:f>
              <c:numCache>
                <c:formatCode>_-* #\ ##0.0_-;\-* #\ ##0.0_-;_-* "-"??_-;_-@_-</c:formatCode>
                <c:ptCount val="6"/>
                <c:pt idx="0">
                  <c:v>22.592202015221119</c:v>
                </c:pt>
                <c:pt idx="1">
                  <c:v>51.653756573796272</c:v>
                </c:pt>
                <c:pt idx="2">
                  <c:v>9.166712686419487</c:v>
                </c:pt>
                <c:pt idx="3">
                  <c:v>9.4346961006522179</c:v>
                </c:pt>
                <c:pt idx="4">
                  <c:v>10.017194598913193</c:v>
                </c:pt>
                <c:pt idx="5">
                  <c:v>18.969363602881309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CC-451B-9419-45682174CF5E}"/>
            </c:ext>
          </c:extLst>
        </c:ser>
        <c:ser>
          <c:idx val="7"/>
          <c:order val="5"/>
          <c:tx>
            <c:strRef>
              <c:f>'5.8'!$A$32</c:f>
              <c:strCache>
                <c:ptCount val="1"/>
                <c:pt idx="0">
                  <c:v>Central gov. and local auth.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'5.8'!$B$32:$G$32</c:f>
              <c:numCache>
                <c:formatCode>_-* #\ ##0.0_-;\-* #\ ##0.0_-;_-* "-"??_-;_-@_-</c:formatCode>
                <c:ptCount val="6"/>
                <c:pt idx="0">
                  <c:v>3.7621665745973587</c:v>
                </c:pt>
                <c:pt idx="1">
                  <c:v>14.102707803249359</c:v>
                </c:pt>
                <c:pt idx="2">
                  <c:v>0.34747563768178225</c:v>
                </c:pt>
                <c:pt idx="3">
                  <c:v>0.95466272905468941</c:v>
                </c:pt>
                <c:pt idx="4">
                  <c:v>5.6411128025501966E-2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CC-451B-9419-45682174CF5E}"/>
            </c:ext>
          </c:extLst>
        </c:ser>
        <c:ser>
          <c:idx val="0"/>
          <c:order val="6"/>
          <c:tx>
            <c:strRef>
              <c:f>'5.8'!$A$26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'5.8'!$B$26:$G$26</c:f>
              <c:numCache>
                <c:formatCode>_-* #\ ##0.0_-;\-* #\ ##0.0_-;_-* "-"??_-;_-@_-</c:formatCode>
                <c:ptCount val="6"/>
                <c:pt idx="0">
                  <c:v>3.0233591794967651</c:v>
                </c:pt>
                <c:pt idx="1">
                  <c:v>0.23353211581707001</c:v>
                </c:pt>
                <c:pt idx="2">
                  <c:v>6.2169723212718964</c:v>
                </c:pt>
                <c:pt idx="3">
                  <c:v>3.0027957633137703</c:v>
                </c:pt>
                <c:pt idx="4">
                  <c:v>0.40882518514990807</c:v>
                </c:pt>
                <c:pt idx="5">
                  <c:v>2.9626883346720119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C-451B-9419-45682174CF5E}"/>
            </c:ext>
          </c:extLst>
        </c:ser>
        <c:ser>
          <c:idx val="8"/>
          <c:order val="7"/>
          <c:tx>
            <c:strRef>
              <c:f>'5.8'!$A$33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</c:v>
                </c:pt>
                <c:pt idx="1">
                  <c:v>Central gov.</c:v>
                </c:pt>
                <c:pt idx="2">
                  <c:v>Local auth.</c:v>
                </c:pt>
                <c:pt idx="3">
                  <c:v>Banks</c:v>
                </c:pt>
                <c:pt idx="4">
                  <c:v>Mortgage credit institutions</c:v>
                </c:pt>
                <c:pt idx="5">
                  <c:v>Non-financial firms</c:v>
                </c:pt>
              </c:strCache>
            </c:strRef>
          </c:cat>
          <c:val>
            <c:numRef>
              <c:f>'5.8'!$B$33:$G$33</c:f>
              <c:numCache>
                <c:formatCode>_-* #\ ##0.0_-;\-* #\ ##0.0_-;_-* "-"??_-;_-@_-</c:formatCode>
                <c:ptCount val="6"/>
                <c:pt idx="0">
                  <c:v>3.8721678778529167</c:v>
                </c:pt>
                <c:pt idx="1">
                  <c:v>3.4724390134215355</c:v>
                </c:pt>
                <c:pt idx="2">
                  <c:v>1.3524596346542239</c:v>
                </c:pt>
                <c:pt idx="3">
                  <c:v>5.0885581411421299</c:v>
                </c:pt>
                <c:pt idx="4">
                  <c:v>3.7492512841708958</c:v>
                </c:pt>
                <c:pt idx="5">
                  <c:v>12.638578288744174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CC-451B-9419-45682174C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373864"/>
        <c:axId val="665375832"/>
      </c:barChart>
      <c:catAx>
        <c:axId val="66537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65375832"/>
        <c:crosses val="autoZero"/>
        <c:auto val="1"/>
        <c:lblAlgn val="ctr"/>
        <c:lblOffset val="100"/>
        <c:tickLblSkip val="1"/>
        <c:noMultiLvlLbl val="0"/>
      </c:catAx>
      <c:valAx>
        <c:axId val="6653758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GB"/>
                  <a:t>Per</a:t>
                </a:r>
                <a:r>
                  <a:rPr lang="en-GB" baseline="0"/>
                  <a:t> c</a:t>
                </a:r>
                <a:r>
                  <a:rPr lang="en-GB"/>
                  <a:t>ent</a:t>
                </a:r>
              </a:p>
            </c:rich>
          </c:tx>
          <c:layout>
            <c:manualLayout>
              <c:xMode val="edge"/>
              <c:yMode val="edge"/>
              <c:x val="7.384453287425095E-3"/>
              <c:y val="0.32984282200323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65373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34270716160482E-3"/>
          <c:y val="0.83389524858205377"/>
          <c:w val="0.99107836520434944"/>
          <c:h val="0.1661047514179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9694860691152"/>
          <c:y val="3.9416317360100074E-2"/>
          <c:w val="0.84439220016069838"/>
          <c:h val="0.7264606000004414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'5.9'!$A$27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'5.9'!$B$27:$E$27</c:f>
              <c:numCache>
                <c:formatCode>0.0</c:formatCode>
                <c:ptCount val="4"/>
                <c:pt idx="0">
                  <c:v>0.92250807210803032</c:v>
                </c:pt>
                <c:pt idx="1">
                  <c:v>0.82140000000000013</c:v>
                </c:pt>
                <c:pt idx="2">
                  <c:v>0.93545839190483093</c:v>
                </c:pt>
                <c:pt idx="3">
                  <c:v>0.20522381176631124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8D-46CB-BA14-24F1CA525293}"/>
            </c:ext>
          </c:extLst>
        </c:ser>
        <c:ser>
          <c:idx val="3"/>
          <c:order val="1"/>
          <c:tx>
            <c:strRef>
              <c:f>'5.9'!$A$28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'5.9'!$B$28:$E$28</c:f>
              <c:numCache>
                <c:formatCode>0.0</c:formatCode>
                <c:ptCount val="4"/>
                <c:pt idx="0">
                  <c:v>50.024950504302979</c:v>
                </c:pt>
                <c:pt idx="1">
                  <c:v>56.785300000000007</c:v>
                </c:pt>
                <c:pt idx="2">
                  <c:v>13.887909054756165</c:v>
                </c:pt>
                <c:pt idx="3">
                  <c:v>4.9428783705280743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8D-46CB-BA14-24F1CA525293}"/>
            </c:ext>
          </c:extLst>
        </c:ser>
        <c:ser>
          <c:idx val="4"/>
          <c:order val="2"/>
          <c:tx>
            <c:strRef>
              <c:f>'5.9'!$A$29</c:f>
              <c:strCache>
                <c:ptCount val="1"/>
                <c:pt idx="0">
                  <c:v>Mutual funds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'5.9'!$B$29:$E$29</c:f>
              <c:numCache>
                <c:formatCode>0.0</c:formatCode>
                <c:ptCount val="4"/>
                <c:pt idx="0">
                  <c:v>17.513827979564667</c:v>
                </c:pt>
                <c:pt idx="1">
                  <c:v>22.3536</c:v>
                </c:pt>
                <c:pt idx="2">
                  <c:v>20.355044305324554</c:v>
                </c:pt>
                <c:pt idx="3">
                  <c:v>3.3936754193713066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C8D-46CB-BA14-24F1CA525293}"/>
            </c:ext>
          </c:extLst>
        </c:ser>
        <c:ser>
          <c:idx val="6"/>
          <c:order val="3"/>
          <c:tx>
            <c:strRef>
              <c:f>'5.9'!$A$30</c:f>
              <c:strCache>
                <c:ptCount val="1"/>
                <c:pt idx="0">
                  <c:v>Other finance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'5.9'!$B$30:$E$30</c:f>
              <c:numCache>
                <c:formatCode>0.0</c:formatCode>
                <c:ptCount val="4"/>
                <c:pt idx="0">
                  <c:v>0.19850588869303465</c:v>
                </c:pt>
                <c:pt idx="1">
                  <c:v>0.38899999999999996</c:v>
                </c:pt>
                <c:pt idx="2">
                  <c:v>1.1290350928902626</c:v>
                </c:pt>
                <c:pt idx="3">
                  <c:v>1.4359347941248688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C8D-46CB-BA14-24F1CA525293}"/>
            </c:ext>
          </c:extLst>
        </c:ser>
        <c:ser>
          <c:idx val="7"/>
          <c:order val="4"/>
          <c:tx>
            <c:strRef>
              <c:f>'5.9'!$A$31</c:f>
              <c:strCache>
                <c:ptCount val="1"/>
                <c:pt idx="0">
                  <c:v>Non-resident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'5.9'!$B$31:$E$31</c:f>
              <c:numCache>
                <c:formatCode>0.0</c:formatCode>
                <c:ptCount val="4"/>
                <c:pt idx="0">
                  <c:v>7.7933251857757568</c:v>
                </c:pt>
                <c:pt idx="1">
                  <c:v>12.238200000000001</c:v>
                </c:pt>
                <c:pt idx="2">
                  <c:v>44.878815114498138</c:v>
                </c:pt>
                <c:pt idx="3">
                  <c:v>82.576428015961383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8D-46CB-BA14-24F1CA525293}"/>
            </c:ext>
          </c:extLst>
        </c:ser>
        <c:ser>
          <c:idx val="0"/>
          <c:order val="5"/>
          <c:tx>
            <c:strRef>
              <c:f>'5.9'!$A$32</c:f>
              <c:strCache>
                <c:ptCount val="1"/>
                <c:pt idx="0">
                  <c:v>Central gov. and local auth.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'5.9'!$B$32:$E$32</c:f>
              <c:numCache>
                <c:formatCode>0.0</c:formatCode>
                <c:ptCount val="4"/>
                <c:pt idx="0">
                  <c:v>2.3287326097488403</c:v>
                </c:pt>
                <c:pt idx="1">
                  <c:v>1.1577999999999999</c:v>
                </c:pt>
                <c:pt idx="2">
                  <c:v>0</c:v>
                </c:pt>
                <c:pt idx="3">
                  <c:v>6.4078763154195167E-2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C8D-46CB-BA14-24F1CA525293}"/>
            </c:ext>
          </c:extLst>
        </c:ser>
        <c:ser>
          <c:idx val="1"/>
          <c:order val="6"/>
          <c:tx>
            <c:strRef>
              <c:f>'5.9'!$A$26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'5.9'!$B$26:$E$26</c:f>
              <c:numCache>
                <c:formatCode>0.0</c:formatCode>
                <c:ptCount val="4"/>
                <c:pt idx="0">
                  <c:v>17.399249970912933</c:v>
                </c:pt>
                <c:pt idx="1">
                  <c:v>2.6440999999999999</c:v>
                </c:pt>
                <c:pt idx="2">
                  <c:v>11.389084160327911</c:v>
                </c:pt>
                <c:pt idx="3">
                  <c:v>4.3811862396244399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8D-46CB-BA14-24F1CA525293}"/>
            </c:ext>
          </c:extLst>
        </c:ser>
        <c:ser>
          <c:idx val="8"/>
          <c:order val="7"/>
          <c:tx>
            <c:strRef>
              <c:f>'5.9'!$A$33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Energy supply</c:v>
                </c:pt>
                <c:pt idx="1">
                  <c:v>Commercial property</c:v>
                </c:pt>
                <c:pt idx="2">
                  <c:v>Shipping</c:v>
                </c:pt>
                <c:pt idx="3">
                  <c:v>Oil and gas</c:v>
                </c:pt>
              </c:strCache>
            </c:strRef>
          </c:cat>
          <c:val>
            <c:numRef>
              <c:f>'5.9'!$B$33:$E$33</c:f>
              <c:numCache>
                <c:formatCode>0.0</c:formatCode>
                <c:ptCount val="4"/>
                <c:pt idx="0">
                  <c:v>3.8188997888937593</c:v>
                </c:pt>
                <c:pt idx="1">
                  <c:v>3.6106000000000082</c:v>
                </c:pt>
                <c:pt idx="2">
                  <c:v>7.4246537871658802</c:v>
                </c:pt>
                <c:pt idx="3">
                  <c:v>3.0005945854694183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C8D-46CB-BA14-24F1CA52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373864"/>
        <c:axId val="665375832"/>
      </c:barChart>
      <c:catAx>
        <c:axId val="66537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665375832"/>
        <c:crosses val="autoZero"/>
        <c:auto val="1"/>
        <c:lblAlgn val="ctr"/>
        <c:lblOffset val="100"/>
        <c:noMultiLvlLbl val="0"/>
      </c:catAx>
      <c:valAx>
        <c:axId val="66537583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Per</a:t>
                </a:r>
                <a:r>
                  <a:rPr lang="en-GB" b="0" baseline="0"/>
                  <a:t> c</a:t>
                </a:r>
                <a:r>
                  <a:rPr lang="en-GB" b="0"/>
                  <a:t>ent</a:t>
                </a:r>
              </a:p>
            </c:rich>
          </c:tx>
          <c:layout>
            <c:manualLayout>
              <c:xMode val="edge"/>
              <c:yMode val="edge"/>
              <c:x val="4.3577758890702718E-3"/>
              <c:y val="0.329842859825252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65373864"/>
        <c:crosses val="autoZero"/>
        <c:crossBetween val="between"/>
        <c:majorUnit val="20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8.2373877841447507E-2"/>
          <c:y val="0.84502729381744801"/>
          <c:w val="0.91531021883428743"/>
          <c:h val="0.1549727061825518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5223285897125"/>
          <c:y val="3.9416317360100074E-2"/>
          <c:w val="0.89443678477156408"/>
          <c:h val="0.7333951358590481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'5.10'!$A$27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'5.10'!$B$27:$C$27</c:f>
              <c:numCache>
                <c:formatCode>0.0</c:formatCode>
                <c:ptCount val="2"/>
                <c:pt idx="0">
                  <c:v>24.444633722305298</c:v>
                </c:pt>
                <c:pt idx="1">
                  <c:v>1.9173979759216309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7-4F2D-8ABA-01E61ADE7D02}"/>
            </c:ext>
          </c:extLst>
        </c:ser>
        <c:ser>
          <c:idx val="3"/>
          <c:order val="1"/>
          <c:tx>
            <c:strRef>
              <c:f>'5.10'!$A$28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'5.10'!$B$28:$C$28</c:f>
              <c:numCache>
                <c:formatCode>0.0</c:formatCode>
                <c:ptCount val="2"/>
                <c:pt idx="0">
                  <c:v>24.459964036941528</c:v>
                </c:pt>
                <c:pt idx="1">
                  <c:v>10.955353826284409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7-4F2D-8ABA-01E61ADE7D02}"/>
            </c:ext>
          </c:extLst>
        </c:ser>
        <c:ser>
          <c:idx val="4"/>
          <c:order val="2"/>
          <c:tx>
            <c:strRef>
              <c:f>'5.10'!$A$29</c:f>
              <c:strCache>
                <c:ptCount val="1"/>
                <c:pt idx="0">
                  <c:v>Mutual funds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'5.10'!$B$29:$C$29</c:f>
              <c:numCache>
                <c:formatCode>0.0</c:formatCode>
                <c:ptCount val="2"/>
                <c:pt idx="0">
                  <c:v>15.486687421798706</c:v>
                </c:pt>
                <c:pt idx="1">
                  <c:v>11.28838062286377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7-4F2D-8ABA-01E61ADE7D02}"/>
            </c:ext>
          </c:extLst>
        </c:ser>
        <c:ser>
          <c:idx val="6"/>
          <c:order val="3"/>
          <c:tx>
            <c:strRef>
              <c:f>'5.10'!$A$30</c:f>
              <c:strCache>
                <c:ptCount val="1"/>
                <c:pt idx="0">
                  <c:v>Other financial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'5.10'!$B$30:$C$30</c:f>
              <c:numCache>
                <c:formatCode>0.0</c:formatCode>
                <c:ptCount val="2"/>
                <c:pt idx="0">
                  <c:v>5.1749549806118011</c:v>
                </c:pt>
                <c:pt idx="1">
                  <c:v>2.4985006079077721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E7-4F2D-8ABA-01E61ADE7D02}"/>
            </c:ext>
          </c:extLst>
        </c:ser>
        <c:ser>
          <c:idx val="7"/>
          <c:order val="4"/>
          <c:tx>
            <c:strRef>
              <c:f>'5.10'!$A$31</c:f>
              <c:strCache>
                <c:ptCount val="1"/>
                <c:pt idx="0">
                  <c:v>Non-resident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'5.10'!$B$31:$C$31</c:f>
              <c:numCache>
                <c:formatCode>0.0</c:formatCode>
                <c:ptCount val="2"/>
                <c:pt idx="0">
                  <c:v>20.417887717485428</c:v>
                </c:pt>
                <c:pt idx="1">
                  <c:v>53.545729070901871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E7-4F2D-8ABA-01E61ADE7D02}"/>
            </c:ext>
          </c:extLst>
        </c:ser>
        <c:ser>
          <c:idx val="0"/>
          <c:order val="5"/>
          <c:tx>
            <c:strRef>
              <c:f>'5.10'!$A$32</c:f>
              <c:strCache>
                <c:ptCount val="1"/>
                <c:pt idx="0">
                  <c:v>Central gov. and local auth.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'5.10'!$B$32:$C$32</c:f>
              <c:numCache>
                <c:formatCode>0.0</c:formatCode>
                <c:ptCount val="2"/>
                <c:pt idx="0">
                  <c:v>3.9550133049488068</c:v>
                </c:pt>
                <c:pt idx="1">
                  <c:v>1.0168038308620453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E7-4F2D-8ABA-01E61ADE7D02}"/>
            </c:ext>
          </c:extLst>
        </c:ser>
        <c:ser>
          <c:idx val="1"/>
          <c:order val="6"/>
          <c:tx>
            <c:strRef>
              <c:f>'5.10'!$A$26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'5.10'!$B$26:$C$26</c:f>
              <c:numCache>
                <c:formatCode>0.0</c:formatCode>
                <c:ptCount val="2"/>
                <c:pt idx="0">
                  <c:v>2.40513626486063</c:v>
                </c:pt>
                <c:pt idx="1">
                  <c:v>11.824378371238708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E7-4F2D-8ABA-01E61ADE7D02}"/>
            </c:ext>
          </c:extLst>
        </c:ser>
        <c:ser>
          <c:idx val="8"/>
          <c:order val="7"/>
          <c:tx>
            <c:strRef>
              <c:f>'5.10'!$A$33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'5.10'!$B$33:$C$33</c:f>
              <c:numCache>
                <c:formatCode>0.0</c:formatCode>
                <c:ptCount val="2"/>
                <c:pt idx="0">
                  <c:v>3.655722551047802</c:v>
                </c:pt>
                <c:pt idx="1">
                  <c:v>6.9534556940197945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E7-4F2D-8ABA-01E61ADE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373864"/>
        <c:axId val="665375832"/>
      </c:barChart>
      <c:catAx>
        <c:axId val="66537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665375832"/>
        <c:crosses val="autoZero"/>
        <c:auto val="1"/>
        <c:lblAlgn val="ctr"/>
        <c:lblOffset val="100"/>
        <c:noMultiLvlLbl val="0"/>
      </c:catAx>
      <c:valAx>
        <c:axId val="66537583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Per</a:t>
                </a:r>
                <a:r>
                  <a:rPr lang="en-GB" b="0" baseline="0"/>
                  <a:t> c</a:t>
                </a:r>
                <a:r>
                  <a:rPr lang="en-GB" b="0"/>
                  <a:t>ent</a:t>
                </a:r>
              </a:p>
            </c:rich>
          </c:tx>
          <c:layout>
            <c:manualLayout>
              <c:xMode val="edge"/>
              <c:yMode val="edge"/>
              <c:x val="4.3577758890702718E-3"/>
              <c:y val="0.329842859825252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6537386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4.4324332171190688E-3"/>
          <c:y val="0.83787128199297378"/>
          <c:w val="0.9932516342523674"/>
          <c:h val="0.1621287180070262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6171428837825"/>
          <c:y val="2.1052631578947368E-2"/>
          <c:w val="0.863187368008839"/>
          <c:h val="0.81701363550687844"/>
        </c:manualLayout>
      </c:layout>
      <c:barChart>
        <c:barDir val="col"/>
        <c:grouping val="stacked"/>
        <c:varyColors val="0"/>
        <c:ser>
          <c:idx val="4"/>
          <c:order val="3"/>
          <c:tx>
            <c:strRef>
              <c:f>'5.11'!$A$31</c:f>
              <c:strCache>
                <c:ptCount val="1"/>
                <c:pt idx="0">
                  <c:v>Initial capital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'5.11'!$B$25:$K$25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'5.11'!$B$31:$K$31</c:f>
              <c:numCache>
                <c:formatCode>#,##0</c:formatCode>
                <c:ptCount val="10"/>
                <c:pt idx="0">
                  <c:v>291.8</c:v>
                </c:pt>
                <c:pt idx="1">
                  <c:v>291.8</c:v>
                </c:pt>
                <c:pt idx="2">
                  <c:v>291.8</c:v>
                </c:pt>
                <c:pt idx="3">
                  <c:v>291.8</c:v>
                </c:pt>
                <c:pt idx="4">
                  <c:v>291.8</c:v>
                </c:pt>
                <c:pt idx="5">
                  <c:v>291.8</c:v>
                </c:pt>
                <c:pt idx="6">
                  <c:v>291.8</c:v>
                </c:pt>
                <c:pt idx="7">
                  <c:v>291.8</c:v>
                </c:pt>
                <c:pt idx="8">
                  <c:v>291.8</c:v>
                </c:pt>
                <c:pt idx="9">
                  <c:v>291.8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9A-4916-BAEF-4B511BCD2B0F}"/>
            </c:ext>
          </c:extLst>
        </c:ser>
        <c:ser>
          <c:idx val="5"/>
          <c:order val="4"/>
          <c:tx>
            <c:strRef>
              <c:f>'5.11'!$A$29</c:f>
              <c:strCache>
                <c:ptCount val="1"/>
                <c:pt idx="0">
                  <c:v>Accumulated value increase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'5.11'!$B$25:$K$25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'5.11'!$B$29:$K$29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65.293999999999997</c:v>
                </c:pt>
                <c:pt idx="2">
                  <c:v>108.22499999999999</c:v>
                </c:pt>
                <c:pt idx="3">
                  <c:v>68.807000000000002</c:v>
                </c:pt>
                <c:pt idx="4">
                  <c:v>99.936999999999998</c:v>
                </c:pt>
                <c:pt idx="5">
                  <c:v>178.9</c:v>
                </c:pt>
                <c:pt idx="6">
                  <c:v>250.53800000000001</c:v>
                </c:pt>
                <c:pt idx="7">
                  <c:v>307.375</c:v>
                </c:pt>
                <c:pt idx="8">
                  <c:v>345.52</c:v>
                </c:pt>
                <c:pt idx="9">
                  <c:v>442.48399999999998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A-4916-BAEF-4B511BCD2B0F}"/>
            </c:ext>
          </c:extLst>
        </c:ser>
        <c:ser>
          <c:idx val="3"/>
          <c:order val="5"/>
          <c:tx>
            <c:strRef>
              <c:f>'5.11'!$A$30</c:f>
              <c:strCache>
                <c:ptCount val="1"/>
                <c:pt idx="0">
                  <c:v>Accumulated net subscription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'5.11'!$B$25:$K$25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'5.11'!$B$30:$K$30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57.805999999999997</c:v>
                </c:pt>
                <c:pt idx="2">
                  <c:v>98.775000000000006</c:v>
                </c:pt>
                <c:pt idx="3">
                  <c:v>124.29300000000001</c:v>
                </c:pt>
                <c:pt idx="4">
                  <c:v>165.863</c:v>
                </c:pt>
                <c:pt idx="5">
                  <c:v>192.3</c:v>
                </c:pt>
                <c:pt idx="6">
                  <c:v>293.46199999999999</c:v>
                </c:pt>
                <c:pt idx="7">
                  <c:v>305.125</c:v>
                </c:pt>
                <c:pt idx="8">
                  <c:v>344.28</c:v>
                </c:pt>
                <c:pt idx="9">
                  <c:v>404.01600000000002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A-4916-BAEF-4B511BCD2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981208"/>
        <c:axId val="572981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'5.11'!$A$26</c15:sqref>
                        </c15:formulaRef>
                      </c:ext>
                    </c:extLst>
                    <c:strCache>
                      <c:ptCount val="1"/>
                      <c:pt idx="0">
                        <c:v>Nettotegning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'5.11'!$B$25:$K$25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'5.11'!$B$26:$K$26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-23.783000000000001</c:v>
                      </c:pt>
                      <c:pt idx="1">
                        <c:v>57.805999999999997</c:v>
                      </c:pt>
                      <c:pt idx="2">
                        <c:v>40.969000000000001</c:v>
                      </c:pt>
                      <c:pt idx="3">
                        <c:v>25.518000000000001</c:v>
                      </c:pt>
                      <c:pt idx="4">
                        <c:v>41.57</c:v>
                      </c:pt>
                      <c:pt idx="5">
                        <c:v>26.437000000000001</c:v>
                      </c:pt>
                      <c:pt idx="6">
                        <c:v>101.16200000000001</c:v>
                      </c:pt>
                      <c:pt idx="7">
                        <c:v>11.663</c:v>
                      </c:pt>
                      <c:pt idx="8">
                        <c:v>39.155000000000001</c:v>
                      </c:pt>
                      <c:pt idx="9">
                        <c:v>59.735999999999997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C9A-4916-BAEF-4B511BCD2B0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'5.11'!$A$27</c15:sqref>
                        </c15:formulaRef>
                      </c:ext>
                    </c:extLst>
                    <c:strCache>
                      <c:ptCount val="1"/>
                      <c:pt idx="0">
                        <c:v>Forvaltningskapital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'5.11'!$B$25:$K$25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'5.11'!$B$27:$K$27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291.8</c:v>
                      </c:pt>
                      <c:pt idx="1">
                        <c:v>414.9</c:v>
                      </c:pt>
                      <c:pt idx="2">
                        <c:v>498.8</c:v>
                      </c:pt>
                      <c:pt idx="3">
                        <c:v>484.9</c:v>
                      </c:pt>
                      <c:pt idx="4">
                        <c:v>557.6</c:v>
                      </c:pt>
                      <c:pt idx="5">
                        <c:v>663</c:v>
                      </c:pt>
                      <c:pt idx="6">
                        <c:v>835.8</c:v>
                      </c:pt>
                      <c:pt idx="7">
                        <c:v>904.3</c:v>
                      </c:pt>
                      <c:pt idx="8">
                        <c:v>981.6</c:v>
                      </c:pt>
                      <c:pt idx="9">
                        <c:v>1138.3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C9A-4916-BAEF-4B511BCD2B0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'5.11'!$A$28</c15:sqref>
                        </c15:formulaRef>
                      </c:ext>
                    </c:extLst>
                    <c:strCache>
                      <c:ptCount val="1"/>
                      <c:pt idx="0">
                        <c:v>Verdiøkning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'5.11'!$B$25:$K$25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'5.11'!$B$28:$K$28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 formatCode="General">
                        <c:v>0</c:v>
                      </c:pt>
                      <c:pt idx="1">
                        <c:v>65.293999999999997</c:v>
                      </c:pt>
                      <c:pt idx="2">
                        <c:v>42.930999999999997</c:v>
                      </c:pt>
                      <c:pt idx="3">
                        <c:v>-39.417999999999999</c:v>
                      </c:pt>
                      <c:pt idx="4">
                        <c:v>31.13</c:v>
                      </c:pt>
                      <c:pt idx="5">
                        <c:v>78.962999999999994</c:v>
                      </c:pt>
                      <c:pt idx="6">
                        <c:v>71.638000000000005</c:v>
                      </c:pt>
                      <c:pt idx="7">
                        <c:v>56.837000000000003</c:v>
                      </c:pt>
                      <c:pt idx="8">
                        <c:v>38.145000000000003</c:v>
                      </c:pt>
                      <c:pt idx="9">
                        <c:v>96.963999999999999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C9A-4916-BAEF-4B511BCD2B0F}"/>
                  </c:ext>
                </c:extLst>
              </c15:ser>
            </c15:filteredBarSeries>
          </c:ext>
        </c:extLst>
      </c:barChart>
      <c:catAx>
        <c:axId val="5729812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2981536"/>
        <c:crosses val="autoZero"/>
        <c:auto val="1"/>
        <c:lblAlgn val="ctr"/>
        <c:lblOffset val="100"/>
        <c:noMultiLvlLbl val="0"/>
      </c:catAx>
      <c:valAx>
        <c:axId val="572981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 NOK</a:t>
                </a:r>
                <a:r>
                  <a:rPr lang="en-US" baseline="0"/>
                  <a:t> billion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29812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851544171807562"/>
          <c:w val="0.99893992932862186"/>
          <c:h val="9.8030324437189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142857142857"/>
          <c:y val="3.8697779965004377E-2"/>
          <c:w val="0.84109523809523812"/>
          <c:h val="0.80992372047244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'5.12'!$A$26</c:f>
              <c:strCache>
                <c:ptCount val="1"/>
                <c:pt idx="0">
                  <c:v>Fixed income funds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'5.12'!$B$25:$J$25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'5.12'!$B$26:$J$26</c:f>
              <c:numCache>
                <c:formatCode>#,##0</c:formatCode>
                <c:ptCount val="9"/>
                <c:pt idx="0">
                  <c:v>12.162000000000001</c:v>
                </c:pt>
                <c:pt idx="1">
                  <c:v>26.911999999999999</c:v>
                </c:pt>
                <c:pt idx="2">
                  <c:v>26.204000000000001</c:v>
                </c:pt>
                <c:pt idx="3">
                  <c:v>32.338000000000001</c:v>
                </c:pt>
                <c:pt idx="4">
                  <c:v>9.3170000000000002</c:v>
                </c:pt>
                <c:pt idx="5">
                  <c:v>102.21899999999999</c:v>
                </c:pt>
                <c:pt idx="6">
                  <c:v>29.827000000000002</c:v>
                </c:pt>
                <c:pt idx="7">
                  <c:v>26.994</c:v>
                </c:pt>
                <c:pt idx="8">
                  <c:v>34.726999999999997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5-42BF-AC9E-25B60422FE3F}"/>
            </c:ext>
          </c:extLst>
        </c:ser>
        <c:ser>
          <c:idx val="1"/>
          <c:order val="1"/>
          <c:tx>
            <c:strRef>
              <c:f>'5.12'!$A$27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'5.12'!$B$25:$J$25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'5.12'!$B$27:$J$27</c:f>
              <c:numCache>
                <c:formatCode>#,##0</c:formatCode>
                <c:ptCount val="9"/>
                <c:pt idx="0">
                  <c:v>43.317</c:v>
                </c:pt>
                <c:pt idx="1">
                  <c:v>15.829000000000001</c:v>
                </c:pt>
                <c:pt idx="2">
                  <c:v>-2.7280000000000002</c:v>
                </c:pt>
                <c:pt idx="3">
                  <c:v>7.2169999999999996</c:v>
                </c:pt>
                <c:pt idx="4">
                  <c:v>8.6709999999999994</c:v>
                </c:pt>
                <c:pt idx="5">
                  <c:v>-14.664</c:v>
                </c:pt>
                <c:pt idx="6">
                  <c:v>-23.704000000000001</c:v>
                </c:pt>
                <c:pt idx="7">
                  <c:v>13.44</c:v>
                </c:pt>
                <c:pt idx="8">
                  <c:v>16.440999999999999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5-42BF-AC9E-25B60422FE3F}"/>
            </c:ext>
          </c:extLst>
        </c:ser>
        <c:ser>
          <c:idx val="2"/>
          <c:order val="2"/>
          <c:tx>
            <c:strRef>
              <c:f>'5.12'!$A$28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'5.12'!$B$25:$J$25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'5.12'!$B$28:$J$28</c:f>
              <c:numCache>
                <c:formatCode>#,##0</c:formatCode>
                <c:ptCount val="9"/>
                <c:pt idx="0">
                  <c:v>2.5179999999999998</c:v>
                </c:pt>
                <c:pt idx="1">
                  <c:v>3.86</c:v>
                </c:pt>
                <c:pt idx="2">
                  <c:v>1.2989999999999999</c:v>
                </c:pt>
                <c:pt idx="3">
                  <c:v>1.718</c:v>
                </c:pt>
                <c:pt idx="4">
                  <c:v>9.0289999999999999</c:v>
                </c:pt>
                <c:pt idx="5">
                  <c:v>13.39</c:v>
                </c:pt>
                <c:pt idx="6">
                  <c:v>4.532</c:v>
                </c:pt>
                <c:pt idx="7">
                  <c:v>-0.97599999999999998</c:v>
                </c:pt>
                <c:pt idx="8">
                  <c:v>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2BF-AC9E-25B60422F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768488"/>
        <c:axId val="582766520"/>
      </c:barChart>
      <c:catAx>
        <c:axId val="582768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2766520"/>
        <c:crosses val="autoZero"/>
        <c:auto val="1"/>
        <c:lblAlgn val="ctr"/>
        <c:lblOffset val="100"/>
        <c:noMultiLvlLbl val="0"/>
      </c:catAx>
      <c:valAx>
        <c:axId val="582766520"/>
        <c:scaling>
          <c:orientation val="minMax"/>
          <c:max val="125"/>
          <c:min val="-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NOK</a:t>
                </a:r>
                <a:r>
                  <a:rPr lang="en-US" baseline="0"/>
                  <a:t>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1345331833520812E-2"/>
              <c:y val="0.34658618601056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2768488"/>
        <c:crosses val="autoZero"/>
        <c:crossBetween val="between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05005624296964"/>
          <c:y val="0.93692011154855648"/>
          <c:w val="0.67704255718035256"/>
          <c:h val="6.3079888451443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5363453899813"/>
          <c:y val="3.8497262862316819E-2"/>
          <c:w val="0.87784636546100192"/>
          <c:h val="0.70059317585301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'5.13'!$B$25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'5.13'!$A$26:$A$31</c:f>
              <c:strCache>
                <c:ptCount val="6"/>
                <c:pt idx="0">
                  <c:v>Fixed income households</c:v>
                </c:pt>
                <c:pt idx="1">
                  <c:v>Equity households</c:v>
                </c:pt>
                <c:pt idx="2">
                  <c:v>Fixed income households pensions</c:v>
                </c:pt>
                <c:pt idx="3">
                  <c:v>Equity  households pensions</c:v>
                </c:pt>
                <c:pt idx="4">
                  <c:v>Fixed income other</c:v>
                </c:pt>
                <c:pt idx="5">
                  <c:v>Equity             other</c:v>
                </c:pt>
              </c:strCache>
            </c:strRef>
          </c:cat>
          <c:val>
            <c:numRef>
              <c:f>'5.13'!$D$26:$D$31</c:f>
              <c:numCache>
                <c:formatCode>General</c:formatCode>
                <c:ptCount val="6"/>
                <c:pt idx="0">
                  <c:v>39</c:v>
                </c:pt>
                <c:pt idx="1">
                  <c:v>9</c:v>
                </c:pt>
                <c:pt idx="4">
                  <c:v>57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D-4D47-B10F-7A886BB9AEED}"/>
            </c:ext>
          </c:extLst>
        </c:ser>
        <c:ser>
          <c:idx val="1"/>
          <c:order val="1"/>
          <c:tx>
            <c:strRef>
              <c:f>'5.13'!$C$25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'5.13'!$A$26:$A$31</c:f>
              <c:strCache>
                <c:ptCount val="6"/>
                <c:pt idx="0">
                  <c:v>Fixed income households</c:v>
                </c:pt>
                <c:pt idx="1">
                  <c:v>Equity households</c:v>
                </c:pt>
                <c:pt idx="2">
                  <c:v>Fixed income households pensions</c:v>
                </c:pt>
                <c:pt idx="3">
                  <c:v>Equity  households pensions</c:v>
                </c:pt>
                <c:pt idx="4">
                  <c:v>Fixed income other</c:v>
                </c:pt>
                <c:pt idx="5">
                  <c:v>Equity             other</c:v>
                </c:pt>
              </c:strCache>
            </c:strRef>
          </c:cat>
          <c:val>
            <c:numRef>
              <c:f>'5.13'!$E$26:$E$31</c:f>
              <c:numCache>
                <c:formatCode>General</c:formatCode>
                <c:ptCount val="6"/>
                <c:pt idx="0">
                  <c:v>42</c:v>
                </c:pt>
                <c:pt idx="1">
                  <c:v>28</c:v>
                </c:pt>
                <c:pt idx="2">
                  <c:v>13</c:v>
                </c:pt>
                <c:pt idx="3">
                  <c:v>24</c:v>
                </c:pt>
                <c:pt idx="4">
                  <c:v>41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D-4D47-B10F-7A886BB9AE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406872"/>
        <c:axId val="425401952"/>
      </c:barChart>
      <c:catAx>
        <c:axId val="42540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25401952"/>
        <c:crosses val="autoZero"/>
        <c:auto val="1"/>
        <c:lblAlgn val="ctr"/>
        <c:lblOffset val="100"/>
        <c:noMultiLvlLbl val="0"/>
      </c:catAx>
      <c:valAx>
        <c:axId val="425401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Per</a:t>
                </a: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 c</a:t>
                </a: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4.3978459911762392E-4"/>
              <c:y val="0.34686158680821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2540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92353362246831"/>
          <c:y val="0.93724696741681479"/>
          <c:w val="0.2027290973655031"/>
          <c:h val="6.275303258318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5394098464965"/>
          <c:y val="7.5402298850574714E-2"/>
          <c:w val="0.83056828123757254"/>
          <c:h val="0.773945153407548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'5.14'!$A$26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'5.14'!$C$25:$G$25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'5.14'!$C$26:$G$26</c:f>
              <c:numCache>
                <c:formatCode>General</c:formatCode>
                <c:ptCount val="5"/>
                <c:pt idx="0">
                  <c:v>305</c:v>
                </c:pt>
                <c:pt idx="1">
                  <c:v>207</c:v>
                </c:pt>
                <c:pt idx="2">
                  <c:v>514</c:v>
                </c:pt>
                <c:pt idx="3">
                  <c:v>187</c:v>
                </c:pt>
                <c:pt idx="4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8-4E3C-8D26-EFFCF19B28FD}"/>
            </c:ext>
          </c:extLst>
        </c:ser>
        <c:ser>
          <c:idx val="2"/>
          <c:order val="1"/>
          <c:tx>
            <c:strRef>
              <c:f>'5.14'!$A$27</c:f>
              <c:strCache>
                <c:ptCount val="1"/>
                <c:pt idx="0">
                  <c:v>Fixed income funds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'5.14'!$C$25:$G$25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'5.14'!$C$27:$G$27</c:f>
              <c:numCache>
                <c:formatCode>General</c:formatCode>
                <c:ptCount val="5"/>
                <c:pt idx="0">
                  <c:v>77</c:v>
                </c:pt>
                <c:pt idx="1">
                  <c:v>477</c:v>
                </c:pt>
                <c:pt idx="2">
                  <c:v>659</c:v>
                </c:pt>
                <c:pt idx="3">
                  <c:v>626</c:v>
                </c:pt>
                <c:pt idx="4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8-4E3C-8D26-EFFCF19B28FD}"/>
            </c:ext>
          </c:extLst>
        </c:ser>
        <c:ser>
          <c:idx val="3"/>
          <c:order val="2"/>
          <c:tx>
            <c:strRef>
              <c:f>'5.14'!$A$28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'5.14'!$C$25:$G$25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'5.14'!$C$28:$G$28</c:f>
              <c:numCache>
                <c:formatCode>General</c:formatCode>
                <c:ptCount val="5"/>
                <c:pt idx="0">
                  <c:v>230</c:v>
                </c:pt>
                <c:pt idx="1">
                  <c:v>276</c:v>
                </c:pt>
                <c:pt idx="2">
                  <c:v>642</c:v>
                </c:pt>
                <c:pt idx="3">
                  <c:v>216</c:v>
                </c:pt>
                <c:pt idx="4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8-4E3C-8D26-EFFCF19B28FD}"/>
            </c:ext>
          </c:extLst>
        </c:ser>
        <c:ser>
          <c:idx val="4"/>
          <c:order val="3"/>
          <c:tx>
            <c:strRef>
              <c:f>'5.14'!$A$29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'5.14'!$C$25:$G$25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'5.14'!$C$29:$G$29</c:f>
              <c:numCache>
                <c:formatCode>General</c:formatCode>
                <c:ptCount val="5"/>
                <c:pt idx="0">
                  <c:v>227</c:v>
                </c:pt>
                <c:pt idx="1">
                  <c:v>209</c:v>
                </c:pt>
                <c:pt idx="2">
                  <c:v>144</c:v>
                </c:pt>
                <c:pt idx="3">
                  <c:v>124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8-4E3C-8D26-EFFCF19B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866984"/>
        <c:axId val="469863048"/>
      </c:barChart>
      <c:catAx>
        <c:axId val="46986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69863048"/>
        <c:crosses val="autoZero"/>
        <c:auto val="1"/>
        <c:lblAlgn val="ctr"/>
        <c:lblOffset val="100"/>
        <c:noMultiLvlLbl val="0"/>
      </c:catAx>
      <c:valAx>
        <c:axId val="469863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EUR billion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40142887974546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69866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121212121212125E-2"/>
          <c:y val="0.93221217374353416"/>
          <c:w val="0.98333333333333328"/>
          <c:h val="6.4251133064600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64516129032261E-2"/>
          <c:y val="3.8697779965004377E-2"/>
          <c:w val="0.87565113500597369"/>
          <c:h val="0.816868164916885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5.15'!$C$25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 5.15'!$A$26:$B$29</c:f>
              <c:strCache>
                <c:ptCount val="4"/>
                <c:pt idx="0">
                  <c:v>Fixed income</c:v>
                </c:pt>
                <c:pt idx="1">
                  <c:v>Balanced</c:v>
                </c:pt>
                <c:pt idx="2">
                  <c:v>Equity</c:v>
                </c:pt>
                <c:pt idx="3">
                  <c:v>Other</c:v>
                </c:pt>
              </c:strCache>
            </c:strRef>
          </c:cat>
          <c:val>
            <c:numRef>
              <c:f>' 5.15'!$C$26:$C$29</c:f>
              <c:numCache>
                <c:formatCode>0</c:formatCode>
                <c:ptCount val="4"/>
                <c:pt idx="0">
                  <c:v>42.102928127772799</c:v>
                </c:pt>
                <c:pt idx="1">
                  <c:v>6.2821650399290103</c:v>
                </c:pt>
                <c:pt idx="2">
                  <c:v>51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3-460B-B6D9-0DEBB0CD638B}"/>
            </c:ext>
          </c:extLst>
        </c:ser>
        <c:ser>
          <c:idx val="2"/>
          <c:order val="1"/>
          <c:tx>
            <c:strRef>
              <c:f>' 5.15'!$D$25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 5.15'!$A$26:$B$29</c:f>
              <c:strCache>
                <c:ptCount val="4"/>
                <c:pt idx="0">
                  <c:v>Fixed income</c:v>
                </c:pt>
                <c:pt idx="1">
                  <c:v>Balanced</c:v>
                </c:pt>
                <c:pt idx="2">
                  <c:v>Equity</c:v>
                </c:pt>
                <c:pt idx="3">
                  <c:v>Other</c:v>
                </c:pt>
              </c:strCache>
            </c:strRef>
          </c:cat>
          <c:val>
            <c:numRef>
              <c:f>' 5.15'!$D$26:$D$29</c:f>
              <c:numCache>
                <c:formatCode>0</c:formatCode>
                <c:ptCount val="4"/>
                <c:pt idx="0">
                  <c:v>31.7</c:v>
                </c:pt>
                <c:pt idx="1">
                  <c:v>17.600000000000001</c:v>
                </c:pt>
                <c:pt idx="2">
                  <c:v>41.6</c:v>
                </c:pt>
                <c:pt idx="3">
                  <c:v>9.1000000000000103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3-460B-B6D9-0DEBB0CD6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016568"/>
        <c:axId val="574016896"/>
      </c:barChart>
      <c:catAx>
        <c:axId val="57401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4016896"/>
        <c:crosses val="autoZero"/>
        <c:auto val="1"/>
        <c:lblAlgn val="ctr"/>
        <c:lblOffset val="100"/>
        <c:noMultiLvlLbl val="0"/>
      </c:catAx>
      <c:valAx>
        <c:axId val="574016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Sahre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in </a:t>
                </a: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2188867016622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4016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8931598603937952"/>
          <c:y val="0.93692011154855648"/>
          <c:w val="0.42136802792124101"/>
          <c:h val="6.3079888451443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0612485276797"/>
          <c:y val="3.8697779965004377E-2"/>
          <c:w val="0.8488810365135453"/>
          <c:h val="0.82034038713910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'5.16'!$A$27:$B$27</c:f>
              <c:strCache>
                <c:ptCount val="2"/>
                <c:pt idx="0">
                  <c:v>Fixed income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'5.16'!$C$26:$K$26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'5.16'!$C$27:$K$27</c:f>
              <c:numCache>
                <c:formatCode>#\ ##0.0</c:formatCode>
                <c:ptCount val="9"/>
                <c:pt idx="0">
                  <c:v>164.5</c:v>
                </c:pt>
                <c:pt idx="1">
                  <c:v>186.7</c:v>
                </c:pt>
                <c:pt idx="2">
                  <c:v>216.8</c:v>
                </c:pt>
                <c:pt idx="3">
                  <c:v>255</c:v>
                </c:pt>
                <c:pt idx="4">
                  <c:v>262.39999999999998</c:v>
                </c:pt>
                <c:pt idx="5">
                  <c:v>375.5</c:v>
                </c:pt>
                <c:pt idx="6">
                  <c:v>403.2</c:v>
                </c:pt>
                <c:pt idx="7">
                  <c:v>437.6</c:v>
                </c:pt>
                <c:pt idx="8">
                  <c:v>474.5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4E-47CC-84DF-B78F49AF4B0E}"/>
            </c:ext>
          </c:extLst>
        </c:ser>
        <c:ser>
          <c:idx val="1"/>
          <c:order val="1"/>
          <c:tx>
            <c:strRef>
              <c:f>'5.16'!$A$28:$B$28</c:f>
              <c:strCache>
                <c:ptCount val="2"/>
                <c:pt idx="0">
                  <c:v>Balanced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'5.16'!$C$26:$K$26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'5.16'!$C$28:$K$28</c:f>
              <c:numCache>
                <c:formatCode>#\ ##0.0</c:formatCode>
                <c:ptCount val="9"/>
                <c:pt idx="0">
                  <c:v>14.7</c:v>
                </c:pt>
                <c:pt idx="1">
                  <c:v>17.2</c:v>
                </c:pt>
                <c:pt idx="2">
                  <c:v>18</c:v>
                </c:pt>
                <c:pt idx="3">
                  <c:v>20.9</c:v>
                </c:pt>
                <c:pt idx="4">
                  <c:v>32.700000000000003</c:v>
                </c:pt>
                <c:pt idx="5">
                  <c:v>49.5</c:v>
                </c:pt>
                <c:pt idx="6">
                  <c:v>57.5</c:v>
                </c:pt>
                <c:pt idx="7">
                  <c:v>58.9</c:v>
                </c:pt>
                <c:pt idx="8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4E-47CC-84DF-B78F49AF4B0E}"/>
            </c:ext>
          </c:extLst>
        </c:ser>
        <c:ser>
          <c:idx val="2"/>
          <c:order val="2"/>
          <c:tx>
            <c:strRef>
              <c:f>'5.16'!$A$29:$B$29</c:f>
              <c:strCache>
                <c:ptCount val="2"/>
                <c:pt idx="0">
                  <c:v>Equity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'5.16'!$C$26:$K$26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'5.16'!$C$29:$K$29</c:f>
              <c:numCache>
                <c:formatCode>#\ ##0.0</c:formatCode>
                <c:ptCount val="9"/>
                <c:pt idx="0">
                  <c:v>232</c:v>
                </c:pt>
                <c:pt idx="1">
                  <c:v>292.10000000000002</c:v>
                </c:pt>
                <c:pt idx="2">
                  <c:v>246.8</c:v>
                </c:pt>
                <c:pt idx="3">
                  <c:v>278.3</c:v>
                </c:pt>
                <c:pt idx="4">
                  <c:v>364.8</c:v>
                </c:pt>
                <c:pt idx="5">
                  <c:v>406.2</c:v>
                </c:pt>
                <c:pt idx="6">
                  <c:v>435</c:v>
                </c:pt>
                <c:pt idx="7">
                  <c:v>476.3</c:v>
                </c:pt>
                <c:pt idx="8">
                  <c:v>581.70000000000005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4E-47CC-84DF-B78F49AF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734912"/>
        <c:axId val="576735240"/>
      </c:barChart>
      <c:catAx>
        <c:axId val="576734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6735240"/>
        <c:crosses val="autoZero"/>
        <c:auto val="1"/>
        <c:lblAlgn val="ctr"/>
        <c:lblOffset val="100"/>
        <c:noMultiLvlLbl val="0"/>
      </c:catAx>
      <c:valAx>
        <c:axId val="576735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</a:t>
                </a:r>
                <a:r>
                  <a:rPr lang="nb-NO" baseline="0"/>
                  <a:t> billion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4.7114252061248524E-3"/>
              <c:y val="0.337939085739282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673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17791194828562"/>
          <c:y val="0.93692011154855648"/>
          <c:w val="0.69342255362955951"/>
          <c:h val="6.3079888451443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4794409082847"/>
          <c:y val="4.0780614824202373E-2"/>
          <c:w val="0.83540543656208899"/>
          <c:h val="0.82650793980567727"/>
        </c:manualLayout>
      </c:layout>
      <c:lineChart>
        <c:grouping val="standard"/>
        <c:varyColors val="0"/>
        <c:ser>
          <c:idx val="0"/>
          <c:order val="0"/>
          <c:tx>
            <c:strRef>
              <c:f>'5.A '!$B$25</c:f>
              <c:strCache>
                <c:ptCount val="1"/>
                <c:pt idx="0">
                  <c:v>Ikke-gjennomlyst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'5.A '!$D$26:$D$123</c:f>
              <c:strCache>
                <c:ptCount val="95"/>
                <c:pt idx="0">
                  <c:v>Jan. 17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Apr. 17</c:v>
                </c:pt>
                <c:pt idx="26">
                  <c:v> </c:v>
                </c:pt>
                <c:pt idx="27">
                  <c:v> </c:v>
                </c:pt>
                <c:pt idx="28">
                  <c:v>Jul. 17</c:v>
                </c:pt>
                <c:pt idx="29">
                  <c:v> </c:v>
                </c:pt>
                <c:pt idx="39">
                  <c:v> </c:v>
                </c:pt>
                <c:pt idx="40">
                  <c:v>Oct. 17</c:v>
                </c:pt>
                <c:pt idx="41">
                  <c:v> </c:v>
                </c:pt>
                <c:pt idx="42">
                  <c:v> </c:v>
                </c:pt>
                <c:pt idx="52">
                  <c:v>Jan. 18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65">
                  <c:v> </c:v>
                </c:pt>
                <c:pt idx="66">
                  <c:v> </c:v>
                </c:pt>
                <c:pt idx="67">
                  <c:v> </c:v>
                </c:pt>
                <c:pt idx="68">
                  <c:v>Apr. 18</c:v>
                </c:pt>
                <c:pt idx="78">
                  <c:v> </c:v>
                </c:pt>
                <c:pt idx="79">
                  <c:v> </c:v>
                </c:pt>
                <c:pt idx="80">
                  <c:v>Jul. 18</c:v>
                </c:pt>
                <c:pt idx="81">
                  <c:v> </c:v>
                </c:pt>
                <c:pt idx="91">
                  <c:v> </c:v>
                </c:pt>
                <c:pt idx="92">
                  <c:v>Oct. 18</c:v>
                </c:pt>
                <c:pt idx="93">
                  <c:v> </c:v>
                </c:pt>
                <c:pt idx="94">
                  <c:v> </c:v>
                </c:pt>
              </c:strCache>
            </c:strRef>
          </c:cat>
          <c:val>
            <c:numRef>
              <c:f>'5.A '!$B$26:$B$123</c:f>
              <c:numCache>
                <c:formatCode>#\ ##0.0</c:formatCode>
                <c:ptCount val="98"/>
                <c:pt idx="0">
                  <c:v>10.282319954758831</c:v>
                </c:pt>
                <c:pt idx="1">
                  <c:v>11.053583609483489</c:v>
                </c:pt>
                <c:pt idx="2">
                  <c:v>14.026059071470328</c:v>
                </c:pt>
                <c:pt idx="3">
                  <c:v>11.60631249057918</c:v>
                </c:pt>
                <c:pt idx="4">
                  <c:v>9.8080613734558089</c:v>
                </c:pt>
                <c:pt idx="5">
                  <c:v>11.619056751058537</c:v>
                </c:pt>
                <c:pt idx="6">
                  <c:v>13.050862686497949</c:v>
                </c:pt>
                <c:pt idx="7">
                  <c:v>11.670935330568263</c:v>
                </c:pt>
                <c:pt idx="8">
                  <c:v>11.082017807032548</c:v>
                </c:pt>
                <c:pt idx="9">
                  <c:v>12.815188055760901</c:v>
                </c:pt>
                <c:pt idx="10">
                  <c:v>11.377454114709931</c:v>
                </c:pt>
                <c:pt idx="11">
                  <c:v>10.599466266723809</c:v>
                </c:pt>
                <c:pt idx="12">
                  <c:v>12.035505437557447</c:v>
                </c:pt>
                <c:pt idx="13">
                  <c:v>12.184094734767505</c:v>
                </c:pt>
                <c:pt idx="14">
                  <c:v>12.811678353189077</c:v>
                </c:pt>
                <c:pt idx="15">
                  <c:v>11.305001726177668</c:v>
                </c:pt>
                <c:pt idx="16">
                  <c:v>14.2333584316636</c:v>
                </c:pt>
                <c:pt idx="17">
                  <c:v>12.883496798385439</c:v>
                </c:pt>
                <c:pt idx="18">
                  <c:v>12.500871901699998</c:v>
                </c:pt>
                <c:pt idx="19">
                  <c:v>11.970275848530711</c:v>
                </c:pt>
                <c:pt idx="20">
                  <c:v>12.882913650406906</c:v>
                </c:pt>
                <c:pt idx="21">
                  <c:v>11.507301083796293</c:v>
                </c:pt>
                <c:pt idx="22">
                  <c:v>13.432382541151311</c:v>
                </c:pt>
                <c:pt idx="23">
                  <c:v>9.8787504695696882</c:v>
                </c:pt>
                <c:pt idx="24">
                  <c:v>12.374768271990932</c:v>
                </c:pt>
                <c:pt idx="25">
                  <c:v>9.5916986140796716</c:v>
                </c:pt>
                <c:pt idx="26">
                  <c:v>8.6618136296801325</c:v>
                </c:pt>
                <c:pt idx="27">
                  <c:v>10.860266348210123</c:v>
                </c:pt>
                <c:pt idx="28">
                  <c:v>10.559465183987861</c:v>
                </c:pt>
                <c:pt idx="29">
                  <c:v>9.5387864708269525</c:v>
                </c:pt>
                <c:pt idx="30">
                  <c:v>10.973661061587425</c:v>
                </c:pt>
                <c:pt idx="31">
                  <c:v>8.3327117773646204</c:v>
                </c:pt>
                <c:pt idx="32">
                  <c:v>9.3276499358504523</c:v>
                </c:pt>
                <c:pt idx="33">
                  <c:v>10.449256880167365</c:v>
                </c:pt>
                <c:pt idx="34">
                  <c:v>10.944010416816125</c:v>
                </c:pt>
                <c:pt idx="35">
                  <c:v>10.530071695805635</c:v>
                </c:pt>
                <c:pt idx="36">
                  <c:v>10.037587304020876</c:v>
                </c:pt>
                <c:pt idx="37">
                  <c:v>11.849848465119962</c:v>
                </c:pt>
                <c:pt idx="38">
                  <c:v>10.580798812638175</c:v>
                </c:pt>
                <c:pt idx="39">
                  <c:v>11.761158897140072</c:v>
                </c:pt>
                <c:pt idx="40">
                  <c:v>11.01080647303333</c:v>
                </c:pt>
                <c:pt idx="41">
                  <c:v>11.48015059586211</c:v>
                </c:pt>
                <c:pt idx="42">
                  <c:v>10.383234195349806</c:v>
                </c:pt>
                <c:pt idx="43">
                  <c:v>13.019803939097191</c:v>
                </c:pt>
                <c:pt idx="44">
                  <c:v>13.326333804279745</c:v>
                </c:pt>
                <c:pt idx="45">
                  <c:v>10.898921696503519</c:v>
                </c:pt>
                <c:pt idx="46">
                  <c:v>11.761112751882669</c:v>
                </c:pt>
                <c:pt idx="47">
                  <c:v>12.086708409118023</c:v>
                </c:pt>
                <c:pt idx="48">
                  <c:v>10.891897121968485</c:v>
                </c:pt>
                <c:pt idx="49">
                  <c:v>9.3142184974674294</c:v>
                </c:pt>
                <c:pt idx="50">
                  <c:v>10.667135363564279</c:v>
                </c:pt>
                <c:pt idx="51">
                  <c:v>5.9639956806000143</c:v>
                </c:pt>
                <c:pt idx="52">
                  <c:v>6.6156783350423547</c:v>
                </c:pt>
                <c:pt idx="53">
                  <c:v>9.0179364198294856</c:v>
                </c:pt>
                <c:pt idx="54">
                  <c:v>9.7536435535651265</c:v>
                </c:pt>
                <c:pt idx="55">
                  <c:v>9.5699331869359483</c:v>
                </c:pt>
                <c:pt idx="56">
                  <c:v>8.4392482661235828</c:v>
                </c:pt>
                <c:pt idx="57">
                  <c:v>6.9499915766331064</c:v>
                </c:pt>
                <c:pt idx="58">
                  <c:v>8.5123186335272916</c:v>
                </c:pt>
                <c:pt idx="59">
                  <c:v>8.4894125945081687</c:v>
                </c:pt>
                <c:pt idx="60">
                  <c:v>9.3307505288609889</c:v>
                </c:pt>
                <c:pt idx="61">
                  <c:v>9.392177426869285</c:v>
                </c:pt>
                <c:pt idx="62">
                  <c:v>3.5466323701793998</c:v>
                </c:pt>
                <c:pt idx="63">
                  <c:v>5.1331923252399818</c:v>
                </c:pt>
                <c:pt idx="64">
                  <c:v>3.3947457427527272</c:v>
                </c:pt>
                <c:pt idx="65">
                  <c:v>3.1112946739732155</c:v>
                </c:pt>
                <c:pt idx="66">
                  <c:v>3.0947116471501661</c:v>
                </c:pt>
                <c:pt idx="67">
                  <c:v>4.6745032340844705</c:v>
                </c:pt>
                <c:pt idx="68">
                  <c:v>5.1117045527664811</c:v>
                </c:pt>
                <c:pt idx="69">
                  <c:v>2.3375100906506132</c:v>
                </c:pt>
                <c:pt idx="70">
                  <c:v>4.4608983226620085</c:v>
                </c:pt>
                <c:pt idx="71">
                  <c:v>4.0621796834513484</c:v>
                </c:pt>
                <c:pt idx="72">
                  <c:v>4.0573312208149481</c:v>
                </c:pt>
                <c:pt idx="73">
                  <c:v>2.7803627064437473</c:v>
                </c:pt>
                <c:pt idx="74">
                  <c:v>2.76659860112097</c:v>
                </c:pt>
                <c:pt idx="75">
                  <c:v>3.0916710458146941</c:v>
                </c:pt>
                <c:pt idx="76">
                  <c:v>3.4736364705677056</c:v>
                </c:pt>
                <c:pt idx="77">
                  <c:v>4.3611443265588763</c:v>
                </c:pt>
                <c:pt idx="78">
                  <c:v>4.1416439062514092</c:v>
                </c:pt>
                <c:pt idx="79">
                  <c:v>4.1123819384817324</c:v>
                </c:pt>
                <c:pt idx="80">
                  <c:v>5.7009891947016307</c:v>
                </c:pt>
                <c:pt idx="81">
                  <c:v>3.1015516919443527</c:v>
                </c:pt>
                <c:pt idx="82">
                  <c:v>3.290886622249984</c:v>
                </c:pt>
                <c:pt idx="83">
                  <c:v>3.2718222956970062</c:v>
                </c:pt>
                <c:pt idx="84">
                  <c:v>3.3281216779376122</c:v>
                </c:pt>
                <c:pt idx="85">
                  <c:v>3.9055588222919804</c:v>
                </c:pt>
                <c:pt idx="86">
                  <c:v>4.5295575817997857</c:v>
                </c:pt>
                <c:pt idx="87">
                  <c:v>4.1497341111934354</c:v>
                </c:pt>
                <c:pt idx="88">
                  <c:v>6.4984528736075058</c:v>
                </c:pt>
                <c:pt idx="89">
                  <c:v>9.5219240175296118</c:v>
                </c:pt>
                <c:pt idx="90">
                  <c:v>6.1868998186765971</c:v>
                </c:pt>
                <c:pt idx="91">
                  <c:v>9.368968421054408</c:v>
                </c:pt>
                <c:pt idx="92">
                  <c:v>7.3941228070119838</c:v>
                </c:pt>
                <c:pt idx="93">
                  <c:v>8.3181546332167926</c:v>
                </c:pt>
                <c:pt idx="94">
                  <c:v>8.3223714423211312</c:v>
                </c:pt>
                <c:pt idx="95">
                  <c:v>8.1551883168867363</c:v>
                </c:pt>
                <c:pt idx="96">
                  <c:v>8.1238255065896858</c:v>
                </c:pt>
                <c:pt idx="97">
                  <c:v>8.8259754321622896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7-4E8C-ADF9-08910D0FC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58592"/>
        <c:axId val="206960128"/>
      </c:lineChart>
      <c:dateAx>
        <c:axId val="206958592"/>
        <c:scaling>
          <c:orientation val="minMax"/>
        </c:scaling>
        <c:delete val="0"/>
        <c:axPos val="b"/>
        <c:numFmt formatCode="[$-414]mmm/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 algn="ctr" rtl="0">
              <a:defRPr/>
            </a:pPr>
            <a:endParaRPr lang="nb-NO"/>
          </a:p>
        </c:txPr>
        <c:crossAx val="206960128"/>
        <c:crosses val="autoZero"/>
        <c:auto val="0"/>
        <c:lblOffset val="100"/>
        <c:baseTimeUnit val="days"/>
        <c:majorUnit val="4"/>
        <c:majorTimeUnit val="months"/>
        <c:minorUnit val="4"/>
        <c:minorTimeUnit val="days"/>
      </c:dateAx>
      <c:valAx>
        <c:axId val="206960128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sz="1100" b="0" i="0" u="none" strike="noStrike" baseline="0">
                    <a:effectLst/>
                  </a:rPr>
                  <a:t>Per cent of total trading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7.4147697287408089E-3"/>
              <c:y val="0.267638972569062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958592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3826927697901"/>
          <c:y val="2.5428331875182269E-2"/>
          <c:w val="0.84271727796113571"/>
          <c:h val="0.82558143962574626"/>
        </c:manualLayout>
      </c:layout>
      <c:lineChart>
        <c:grouping val="standard"/>
        <c:varyColors val="0"/>
        <c:ser>
          <c:idx val="0"/>
          <c:order val="0"/>
          <c:tx>
            <c:strRef>
              <c:f>'5.17'!$A$26</c:f>
              <c:strCache>
                <c:ptCount val="1"/>
                <c:pt idx="0">
                  <c:v>Total market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'5.17'!$J$25:$Q$25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'5.17'!$J$26:$Q$26</c:f>
              <c:numCache>
                <c:formatCode>General</c:formatCode>
                <c:ptCount val="8"/>
                <c:pt idx="0">
                  <c:v>28.342466000000002</c:v>
                </c:pt>
                <c:pt idx="1">
                  <c:v>41.666384999999998</c:v>
                </c:pt>
                <c:pt idx="2">
                  <c:v>53.090777000000003</c:v>
                </c:pt>
                <c:pt idx="3">
                  <c:v>61.018165000000003</c:v>
                </c:pt>
                <c:pt idx="4">
                  <c:v>62.713375999999997</c:v>
                </c:pt>
                <c:pt idx="5">
                  <c:v>66.504654000000002</c:v>
                </c:pt>
                <c:pt idx="6">
                  <c:v>80.456451984699996</c:v>
                </c:pt>
                <c:pt idx="7">
                  <c:v>90.517205619999999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2-477B-BCF7-C9C95E68D1E1}"/>
            </c:ext>
          </c:extLst>
        </c:ser>
        <c:ser>
          <c:idx val="3"/>
          <c:order val="3"/>
          <c:tx>
            <c:strRef>
              <c:f>'5.17'!$A$29</c:f>
              <c:strCache>
                <c:ptCount val="1"/>
                <c:pt idx="0">
                  <c:v>Households incl. pensions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'5.17'!$J$25:$Q$25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'5.17'!$J$29:$Q$29</c:f>
              <c:numCache>
                <c:formatCode>General</c:formatCode>
                <c:ptCount val="8"/>
                <c:pt idx="0">
                  <c:v>7.6574960000000001</c:v>
                </c:pt>
                <c:pt idx="1">
                  <c:v>11.514752</c:v>
                </c:pt>
                <c:pt idx="2">
                  <c:v>13.890385</c:v>
                </c:pt>
                <c:pt idx="3">
                  <c:v>14.354164000000001</c:v>
                </c:pt>
                <c:pt idx="4">
                  <c:v>17.888964999999999</c:v>
                </c:pt>
                <c:pt idx="5">
                  <c:v>18.177101</c:v>
                </c:pt>
                <c:pt idx="6">
                  <c:v>20.189409000000001</c:v>
                </c:pt>
                <c:pt idx="7">
                  <c:v>22.201249000000001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92-477B-BCF7-C9C95E68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45720"/>
        <c:axId val="24034440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'5.17'!$A$27</c15:sqref>
                        </c15:formulaRef>
                      </c:ext>
                    </c:extLst>
                    <c:strCache>
                      <c:ptCount val="1"/>
                      <c:pt idx="0">
                        <c:v>Husholdninger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'5.17'!$J$25:$Q$25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'5.17'!$J$27:$Q$27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7.6574960000000001</c:v>
                      </c:pt>
                      <c:pt idx="1">
                        <c:v>11.514752</c:v>
                      </c:pt>
                      <c:pt idx="2">
                        <c:v>10.393499</c:v>
                      </c:pt>
                      <c:pt idx="3">
                        <c:v>11.046564999999999</c:v>
                      </c:pt>
                      <c:pt idx="4">
                        <c:v>13.731922000000001</c:v>
                      </c:pt>
                      <c:pt idx="5">
                        <c:v>14.256981</c:v>
                      </c:pt>
                      <c:pt idx="6">
                        <c:v>16.181725</c:v>
                      </c:pt>
                      <c:pt idx="7">
                        <c:v>17.741903000000001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5C92-477B-BCF7-C9C95E68D1E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'5.17'!$A$28</c15:sqref>
                        </c15:formulaRef>
                      </c:ext>
                    </c:extLst>
                    <c:strCache>
                      <c:ptCount val="1"/>
                      <c:pt idx="0">
                        <c:v>Pensjon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'5.17'!$J$25:$Q$25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'5.17'!$J$28:$Q$28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3.4968859999999999</c:v>
                      </c:pt>
                      <c:pt idx="3">
                        <c:v>3.3075990000000002</c:v>
                      </c:pt>
                      <c:pt idx="4">
                        <c:v>4.1570429999999998</c:v>
                      </c:pt>
                      <c:pt idx="5">
                        <c:v>3.9201199999999998</c:v>
                      </c:pt>
                      <c:pt idx="6">
                        <c:v>4.0076840000000002</c:v>
                      </c:pt>
                      <c:pt idx="7">
                        <c:v>4.459346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C92-477B-BCF7-C9C95E68D1E1}"/>
                  </c:ext>
                </c:extLst>
              </c15:ser>
            </c15:filteredLineSeries>
          </c:ext>
        </c:extLst>
      </c:lineChart>
      <c:catAx>
        <c:axId val="24034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240344408"/>
        <c:crosses val="autoZero"/>
        <c:auto val="1"/>
        <c:lblAlgn val="ctr"/>
        <c:lblOffset val="100"/>
        <c:noMultiLvlLbl val="0"/>
      </c:catAx>
      <c:valAx>
        <c:axId val="240344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NOK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billion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1924714851098246E-3"/>
              <c:y val="0.32786476819931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240345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5754928769853"/>
          <c:y val="0.93724695034882299"/>
          <c:w val="0.68812978102091427"/>
          <c:h val="6.275304965117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92726243444174"/>
          <c:y val="2.8070175438596492E-2"/>
          <c:w val="0.7026696796590266"/>
          <c:h val="0.900245614035087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'5.B'!$A$25:$A$44</c:f>
              <c:strCache>
                <c:ptCount val="20"/>
                <c:pt idx="0">
                  <c:v>Bitcoin</c:v>
                </c:pt>
                <c:pt idx="1">
                  <c:v>XRP</c:v>
                </c:pt>
                <c:pt idx="2">
                  <c:v>Ethereum</c:v>
                </c:pt>
                <c:pt idx="3">
                  <c:v>Bitcoin Cash</c:v>
                </c:pt>
                <c:pt idx="4">
                  <c:v>EOS</c:v>
                </c:pt>
                <c:pt idx="5">
                  <c:v>Stellar</c:v>
                </c:pt>
                <c:pt idx="6">
                  <c:v>Litecoin</c:v>
                </c:pt>
                <c:pt idx="7">
                  <c:v>Tether</c:v>
                </c:pt>
                <c:pt idx="8">
                  <c:v>Cardano</c:v>
                </c:pt>
                <c:pt idx="9">
                  <c:v>Tronix</c:v>
                </c:pt>
                <c:pt idx="10">
                  <c:v>Monero</c:v>
                </c:pt>
                <c:pt idx="11">
                  <c:v>Dash</c:v>
                </c:pt>
                <c:pt idx="12">
                  <c:v>IOTA</c:v>
                </c:pt>
                <c:pt idx="13">
                  <c:v>NEO</c:v>
                </c:pt>
                <c:pt idx="14">
                  <c:v>Ethereum Classic</c:v>
                </c:pt>
                <c:pt idx="15">
                  <c:v>NEM</c:v>
                </c:pt>
                <c:pt idx="16">
                  <c:v>Dogecoin</c:v>
                </c:pt>
                <c:pt idx="17">
                  <c:v>ZCash</c:v>
                </c:pt>
                <c:pt idx="18">
                  <c:v>0x</c:v>
                </c:pt>
                <c:pt idx="19">
                  <c:v>Kin</c:v>
                </c:pt>
              </c:strCache>
            </c:strRef>
          </c:cat>
          <c:val>
            <c:numRef>
              <c:f>'5.B'!$C$25:$C$44</c:f>
              <c:numCache>
                <c:formatCode>General</c:formatCode>
                <c:ptCount val="20"/>
                <c:pt idx="0">
                  <c:v>3.1399999999999997</c:v>
                </c:pt>
                <c:pt idx="1">
                  <c:v>10.81</c:v>
                </c:pt>
                <c:pt idx="2">
                  <c:v>9.64</c:v>
                </c:pt>
                <c:pt idx="3">
                  <c:v>8.23</c:v>
                </c:pt>
                <c:pt idx="4">
                  <c:v>8.66</c:v>
                </c:pt>
                <c:pt idx="5">
                  <c:v>11.020000000000001</c:v>
                </c:pt>
                <c:pt idx="6">
                  <c:v>7.37</c:v>
                </c:pt>
                <c:pt idx="7">
                  <c:v>2.5700000000000003</c:v>
                </c:pt>
                <c:pt idx="8">
                  <c:v>9.24</c:v>
                </c:pt>
                <c:pt idx="9">
                  <c:v>28.060000000000002</c:v>
                </c:pt>
                <c:pt idx="10">
                  <c:v>12.45</c:v>
                </c:pt>
                <c:pt idx="11">
                  <c:v>7.35</c:v>
                </c:pt>
                <c:pt idx="12">
                  <c:v>14.09</c:v>
                </c:pt>
                <c:pt idx="13">
                  <c:v>19.670000000000002</c:v>
                </c:pt>
                <c:pt idx="14">
                  <c:v>6.660000000000001</c:v>
                </c:pt>
                <c:pt idx="15">
                  <c:v>24.44</c:v>
                </c:pt>
                <c:pt idx="16">
                  <c:v>9.59</c:v>
                </c:pt>
                <c:pt idx="17">
                  <c:v>8.3800000000000008</c:v>
                </c:pt>
                <c:pt idx="18">
                  <c:v>15.21</c:v>
                </c:pt>
                <c:pt idx="19">
                  <c:v>50.99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0-47F6-874F-36B96B87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485720"/>
        <c:axId val="501485064"/>
      </c:barChart>
      <c:catAx>
        <c:axId val="501485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01485064"/>
        <c:crosses val="autoZero"/>
        <c:auto val="1"/>
        <c:lblAlgn val="ctr"/>
        <c:lblOffset val="100"/>
        <c:noMultiLvlLbl val="0"/>
      </c:catAx>
      <c:valAx>
        <c:axId val="501485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Per</a:t>
                </a: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 c</a:t>
                </a: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5.05284433028754E-5"/>
              <c:y val="0.93684210526315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0148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737157855268"/>
          <c:y val="3.9105125017267581E-2"/>
          <c:w val="0.8167619047619048"/>
          <c:h val="0.87166680480729386"/>
        </c:manualLayout>
      </c:layout>
      <c:lineChart>
        <c:grouping val="standard"/>
        <c:varyColors val="0"/>
        <c:ser>
          <c:idx val="0"/>
          <c:order val="0"/>
          <c:tx>
            <c:strRef>
              <c:f>'5.C'!$B$25</c:f>
              <c:strCache>
                <c:ptCount val="1"/>
                <c:pt idx="0">
                  <c:v>USD mrd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'5.C'!$A$26:$A$49</c:f>
              <c:strCache>
                <c:ptCount val="24"/>
                <c:pt idx="0">
                  <c:v>Jan. 17</c:v>
                </c:pt>
                <c:pt idx="1">
                  <c:v>Feb-17</c:v>
                </c:pt>
                <c:pt idx="2">
                  <c:v>Mar-17</c:v>
                </c:pt>
                <c:pt idx="3">
                  <c:v>Apr. 17</c:v>
                </c:pt>
                <c:pt idx="4">
                  <c:v>May-17</c:v>
                </c:pt>
                <c:pt idx="5">
                  <c:v>Jun-17</c:v>
                </c:pt>
                <c:pt idx="6">
                  <c:v> Jul. 17</c:v>
                </c:pt>
                <c:pt idx="7">
                  <c:v>Aug-17</c:v>
                </c:pt>
                <c:pt idx="8">
                  <c:v>Sep-17</c:v>
                </c:pt>
                <c:pt idx="9">
                  <c:v>Oct. 17</c:v>
                </c:pt>
                <c:pt idx="10">
                  <c:v>Nov-17</c:v>
                </c:pt>
                <c:pt idx="11">
                  <c:v>Dec-17</c:v>
                </c:pt>
                <c:pt idx="12">
                  <c:v>Jan. 18</c:v>
                </c:pt>
                <c:pt idx="13">
                  <c:v>Feb-18</c:v>
                </c:pt>
                <c:pt idx="14">
                  <c:v>Mar-18</c:v>
                </c:pt>
                <c:pt idx="15">
                  <c:v>Apr. 18</c:v>
                </c:pt>
                <c:pt idx="16">
                  <c:v>May-18</c:v>
                </c:pt>
                <c:pt idx="17">
                  <c:v>Jun-18</c:v>
                </c:pt>
                <c:pt idx="18">
                  <c:v>Jul. 18</c:v>
                </c:pt>
                <c:pt idx="19">
                  <c:v>Aug-18</c:v>
                </c:pt>
                <c:pt idx="20">
                  <c:v>Sep-18</c:v>
                </c:pt>
                <c:pt idx="21">
                  <c:v>Oct. 18</c:v>
                </c:pt>
                <c:pt idx="22">
                  <c:v>Nov-18</c:v>
                </c:pt>
                <c:pt idx="23">
                  <c:v>Dec-18</c:v>
                </c:pt>
              </c:strCache>
            </c:strRef>
          </c:cat>
          <c:val>
            <c:numRef>
              <c:f>'5.C'!$B$26:$B$49</c:f>
              <c:numCache>
                <c:formatCode>General</c:formatCode>
                <c:ptCount val="24"/>
                <c:pt idx="0">
                  <c:v>18.3</c:v>
                </c:pt>
                <c:pt idx="1">
                  <c:v>17.399999999999999</c:v>
                </c:pt>
                <c:pt idx="2">
                  <c:v>24.2</c:v>
                </c:pt>
                <c:pt idx="3">
                  <c:v>25.5</c:v>
                </c:pt>
                <c:pt idx="4">
                  <c:v>35.5</c:v>
                </c:pt>
                <c:pt idx="5">
                  <c:v>92.8</c:v>
                </c:pt>
                <c:pt idx="6">
                  <c:v>96.2</c:v>
                </c:pt>
                <c:pt idx="7">
                  <c:v>91</c:v>
                </c:pt>
                <c:pt idx="8">
                  <c:v>164</c:v>
                </c:pt>
                <c:pt idx="9">
                  <c:v>148.1</c:v>
                </c:pt>
                <c:pt idx="10">
                  <c:v>177.9</c:v>
                </c:pt>
                <c:pt idx="11">
                  <c:v>329.7</c:v>
                </c:pt>
                <c:pt idx="12">
                  <c:v>795.8</c:v>
                </c:pt>
                <c:pt idx="13">
                  <c:v>500.2</c:v>
                </c:pt>
                <c:pt idx="14">
                  <c:v>452.5</c:v>
                </c:pt>
                <c:pt idx="15">
                  <c:v>258.2</c:v>
                </c:pt>
                <c:pt idx="16">
                  <c:v>408.3</c:v>
                </c:pt>
                <c:pt idx="17">
                  <c:v>331</c:v>
                </c:pt>
                <c:pt idx="18">
                  <c:v>258</c:v>
                </c:pt>
                <c:pt idx="19">
                  <c:v>297</c:v>
                </c:pt>
                <c:pt idx="20">
                  <c:v>225</c:v>
                </c:pt>
                <c:pt idx="21">
                  <c:v>224.5</c:v>
                </c:pt>
                <c:pt idx="22">
                  <c:v>208.9</c:v>
                </c:pt>
                <c:pt idx="2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0-4B00-A01C-01EC138B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367552"/>
        <c:axId val="632362960"/>
      </c:lineChart>
      <c:catAx>
        <c:axId val="6323675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2362960"/>
        <c:crosses val="autoZero"/>
        <c:auto val="1"/>
        <c:lblAlgn val="ctr"/>
        <c:lblOffset val="100"/>
        <c:tickLblSkip val="3"/>
        <c:noMultiLvlLbl val="1"/>
      </c:catAx>
      <c:valAx>
        <c:axId val="632362960"/>
        <c:scaling>
          <c:orientation val="minMax"/>
          <c:max val="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USD</a:t>
                </a:r>
                <a:r>
                  <a:rPr lang="nb-NO" baseline="0">
                    <a:solidFill>
                      <a:sysClr val="windowText" lastClr="000000"/>
                    </a:solidFill>
                  </a:rPr>
                  <a:t> billion</a:t>
                </a:r>
                <a:endParaRPr lang="nb-NO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4.7875532662422461E-3"/>
              <c:y val="0.34118386517474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236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025327901261298E-2"/>
          <c:y val="3.9105138035756E-2"/>
          <c:w val="0.87002231466608604"/>
          <c:h val="0.7613344023903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'5.2'!$B$26</c:f>
              <c:strCache>
                <c:ptCount val="1"/>
                <c:pt idx="0">
                  <c:v>Oslo Børs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'5.2'!$B$27:$B$40</c:f>
              <c:numCache>
                <c:formatCode>General</c:formatCode>
                <c:ptCount val="14"/>
                <c:pt idx="0">
                  <c:v>28.431885997021102</c:v>
                </c:pt>
                <c:pt idx="1">
                  <c:v>56.875196578290002</c:v>
                </c:pt>
                <c:pt idx="2">
                  <c:v>53.701999999999998</c:v>
                </c:pt>
                <c:pt idx="3">
                  <c:v>13.182</c:v>
                </c:pt>
                <c:pt idx="4">
                  <c:v>50.813000000000002</c:v>
                </c:pt>
                <c:pt idx="5">
                  <c:v>59.709000000000003</c:v>
                </c:pt>
                <c:pt idx="6">
                  <c:v>33.606000000000002</c:v>
                </c:pt>
                <c:pt idx="7">
                  <c:v>17.326000000000001</c:v>
                </c:pt>
                <c:pt idx="8">
                  <c:v>18.245000000000001</c:v>
                </c:pt>
                <c:pt idx="9">
                  <c:v>25.093130000000002</c:v>
                </c:pt>
                <c:pt idx="10">
                  <c:v>25.9085</c:v>
                </c:pt>
                <c:pt idx="11">
                  <c:v>25.580389160999996</c:v>
                </c:pt>
                <c:pt idx="12">
                  <c:v>39.966000000000001</c:v>
                </c:pt>
                <c:pt idx="13">
                  <c:v>24.279399999999999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B-497D-BCEA-C68475E82F5A}"/>
            </c:ext>
          </c:extLst>
        </c:ser>
        <c:ser>
          <c:idx val="1"/>
          <c:order val="1"/>
          <c:tx>
            <c:strRef>
              <c:f>'5.2'!$C$26</c:f>
              <c:strCache>
                <c:ptCount val="1"/>
                <c:pt idx="0">
                  <c:v>Oslo Axess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'5.2'!$C$27:$C$40</c:f>
              <c:numCache>
                <c:formatCode>General</c:formatCode>
                <c:ptCount val="14"/>
                <c:pt idx="2">
                  <c:v>4.5350000000000001</c:v>
                </c:pt>
                <c:pt idx="3">
                  <c:v>1.8109999999999999</c:v>
                </c:pt>
                <c:pt idx="4">
                  <c:v>1.228</c:v>
                </c:pt>
                <c:pt idx="5">
                  <c:v>2.2280000000000002</c:v>
                </c:pt>
                <c:pt idx="6">
                  <c:v>5.1150000000000002</c:v>
                </c:pt>
                <c:pt idx="7">
                  <c:v>1.1499999999999999</c:v>
                </c:pt>
                <c:pt idx="8">
                  <c:v>1.81</c:v>
                </c:pt>
                <c:pt idx="9">
                  <c:v>2.4403787999999995</c:v>
                </c:pt>
                <c:pt idx="10">
                  <c:v>1.4327300000000003</c:v>
                </c:pt>
                <c:pt idx="11">
                  <c:v>1.4327300000000001</c:v>
                </c:pt>
                <c:pt idx="12">
                  <c:v>6.8422000000000001</c:v>
                </c:pt>
                <c:pt idx="13">
                  <c:v>4.7156000000000002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B-497D-BCEA-C68475E82F5A}"/>
            </c:ext>
          </c:extLst>
        </c:ser>
        <c:ser>
          <c:idx val="2"/>
          <c:order val="2"/>
          <c:tx>
            <c:strRef>
              <c:f>'5.2'!$D$26</c:f>
              <c:strCache>
                <c:ptCount val="1"/>
                <c:pt idx="0">
                  <c:v>Merkur Market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'5.2'!$D$27:$D$40</c:f>
              <c:numCache>
                <c:formatCode>General</c:formatCode>
                <c:ptCount val="14"/>
                <c:pt idx="12">
                  <c:v>4</c:v>
                </c:pt>
                <c:pt idx="13">
                  <c:v>0.159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B-497D-BCEA-C68475E82F5A}"/>
            </c:ext>
          </c:extLst>
        </c:ser>
        <c:ser>
          <c:idx val="3"/>
          <c:order val="3"/>
          <c:tx>
            <c:strRef>
              <c:f>'5.2'!$E$26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'5.2'!$E$27:$E$40</c:f>
              <c:numCache>
                <c:formatCode>General</c:formatCode>
                <c:ptCount val="14"/>
                <c:pt idx="0">
                  <c:v>23.963999999999999</c:v>
                </c:pt>
                <c:pt idx="1">
                  <c:v>26.861000000000001</c:v>
                </c:pt>
                <c:pt idx="2">
                  <c:v>20.391999999999999</c:v>
                </c:pt>
                <c:pt idx="3">
                  <c:v>4.9740000000000002</c:v>
                </c:pt>
                <c:pt idx="4">
                  <c:v>2.246</c:v>
                </c:pt>
                <c:pt idx="5">
                  <c:v>4.9690000000000003</c:v>
                </c:pt>
                <c:pt idx="6">
                  <c:v>18.22</c:v>
                </c:pt>
                <c:pt idx="7">
                  <c:v>4.3780000000000001</c:v>
                </c:pt>
                <c:pt idx="8">
                  <c:v>22.628</c:v>
                </c:pt>
                <c:pt idx="9">
                  <c:v>11.750999999999999</c:v>
                </c:pt>
                <c:pt idx="10">
                  <c:v>4.9249999999999998</c:v>
                </c:pt>
                <c:pt idx="11">
                  <c:v>5.9249999999999998</c:v>
                </c:pt>
                <c:pt idx="12">
                  <c:v>16.396000000000001</c:v>
                </c:pt>
                <c:pt idx="13">
                  <c:v>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A3B-497D-BCEA-C68475E8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346776"/>
        <c:axId val="608339232"/>
      </c:barChart>
      <c:lineChart>
        <c:grouping val="standard"/>
        <c:varyColors val="0"/>
        <c:ser>
          <c:idx val="4"/>
          <c:order val="4"/>
          <c:tx>
            <c:strRef>
              <c:f>'5.2'!$G$26</c:f>
              <c:strCache>
                <c:ptCount val="1"/>
                <c:pt idx="0">
                  <c:v>Average 2005–2017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'5.2'!$G$27:$G$40</c:f>
              <c:numCache>
                <c:formatCode>General</c:formatCode>
                <c:ptCount val="14"/>
                <c:pt idx="0">
                  <c:v>50.007087733562386</c:v>
                </c:pt>
                <c:pt idx="1">
                  <c:v>50.007087733562386</c:v>
                </c:pt>
                <c:pt idx="2">
                  <c:v>50.007087733562386</c:v>
                </c:pt>
                <c:pt idx="3">
                  <c:v>50.007087733562386</c:v>
                </c:pt>
                <c:pt idx="4">
                  <c:v>50.007087733562386</c:v>
                </c:pt>
                <c:pt idx="5">
                  <c:v>50.007087733562386</c:v>
                </c:pt>
                <c:pt idx="6">
                  <c:v>50.007087733562386</c:v>
                </c:pt>
                <c:pt idx="7">
                  <c:v>50.007087733562386</c:v>
                </c:pt>
                <c:pt idx="8">
                  <c:v>50.007087733562386</c:v>
                </c:pt>
                <c:pt idx="9">
                  <c:v>50.007087733562386</c:v>
                </c:pt>
                <c:pt idx="10">
                  <c:v>50.007087733562386</c:v>
                </c:pt>
                <c:pt idx="11">
                  <c:v>50.007087733562386</c:v>
                </c:pt>
                <c:pt idx="12">
                  <c:v>50.007087733562386</c:v>
                </c:pt>
                <c:pt idx="13">
                  <c:v>50.007087733562386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3B-497D-BCEA-C68475E8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46776"/>
        <c:axId val="608339232"/>
      </c:lineChart>
      <c:dateAx>
        <c:axId val="608346776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39232"/>
        <c:crosses val="autoZero"/>
        <c:auto val="1"/>
        <c:lblOffset val="100"/>
        <c:baseTimeUnit val="years"/>
        <c:majorUnit val="2"/>
        <c:majorTimeUnit val="years"/>
      </c:dateAx>
      <c:valAx>
        <c:axId val="608339232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NOK</a:t>
                </a:r>
                <a:r>
                  <a:rPr lang="en-US" baseline="0"/>
                  <a:t>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28661220202303E-3"/>
              <c:y val="0.325657230183041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46776"/>
        <c:crosses val="autoZero"/>
        <c:crossBetween val="between"/>
        <c:majorUnit val="15"/>
        <c:minorUnit val="10"/>
      </c:valAx>
    </c:plotArea>
    <c:legend>
      <c:legendPos val="b"/>
      <c:layout>
        <c:manualLayout>
          <c:xMode val="edge"/>
          <c:yMode val="edge"/>
          <c:x val="5.739236863745216E-2"/>
          <c:y val="0.88615886460667603"/>
          <c:w val="0.94260763136254788"/>
          <c:h val="0.11384086127615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3991617742344"/>
          <c:y val="3.8900386142831624E-2"/>
          <c:w val="0.85422151527061008"/>
          <c:h val="0.77169641752896057"/>
        </c:manualLayout>
      </c:layout>
      <c:areaChart>
        <c:grouping val="stacked"/>
        <c:varyColors val="0"/>
        <c:ser>
          <c:idx val="0"/>
          <c:order val="0"/>
          <c:tx>
            <c:strRef>
              <c:f>'5.3'!$B$25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'5.3'!$B$26:$B$38</c:f>
              <c:numCache>
                <c:formatCode>_(* #,##0.00_);_(* \(#,##0.00\);_(* "-"??_);_(@_)</c:formatCode>
                <c:ptCount val="13"/>
                <c:pt idx="0">
                  <c:v>16.684924527110393</c:v>
                </c:pt>
                <c:pt idx="1">
                  <c:v>16.417106935411354</c:v>
                </c:pt>
                <c:pt idx="2">
                  <c:v>17.853471645996258</c:v>
                </c:pt>
                <c:pt idx="3">
                  <c:v>20.078191836000137</c:v>
                </c:pt>
                <c:pt idx="4">
                  <c:v>31.643237480452026</c:v>
                </c:pt>
                <c:pt idx="5">
                  <c:v>30.840476368593745</c:v>
                </c:pt>
                <c:pt idx="6">
                  <c:v>31.635721021083739</c:v>
                </c:pt>
                <c:pt idx="7">
                  <c:v>32.028173268833079</c:v>
                </c:pt>
                <c:pt idx="8">
                  <c:v>31.638120062102193</c:v>
                </c:pt>
                <c:pt idx="9">
                  <c:v>28.534258238484234</c:v>
                </c:pt>
                <c:pt idx="10">
                  <c:v>28.286190507344809</c:v>
                </c:pt>
                <c:pt idx="11">
                  <c:v>30.618658509612406</c:v>
                </c:pt>
                <c:pt idx="12">
                  <c:v>33.517924010984416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CE-4E38-9E6C-5B0B768E029E}"/>
            </c:ext>
          </c:extLst>
        </c:ser>
        <c:ser>
          <c:idx val="1"/>
          <c:order val="1"/>
          <c:tx>
            <c:strRef>
              <c:f>'5.3'!$C$25</c:f>
              <c:strCache>
                <c:ptCount val="1"/>
                <c:pt idx="0">
                  <c:v>Central government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'5.3'!$C$26:$C$38</c:f>
              <c:numCache>
                <c:formatCode>_(* #,##0.00_);_(* \(#,##0.00\);_(* "-"??_);_(@_)</c:formatCode>
                <c:ptCount val="13"/>
                <c:pt idx="0">
                  <c:v>10.840778765796086</c:v>
                </c:pt>
                <c:pt idx="1">
                  <c:v>10.651080615281277</c:v>
                </c:pt>
                <c:pt idx="2">
                  <c:v>10.178637667129159</c:v>
                </c:pt>
                <c:pt idx="3">
                  <c:v>10.57963567255071</c:v>
                </c:pt>
                <c:pt idx="4">
                  <c:v>20.724238667521117</c:v>
                </c:pt>
                <c:pt idx="5">
                  <c:v>20.537196533652768</c:v>
                </c:pt>
                <c:pt idx="6">
                  <c:v>15.616042035156871</c:v>
                </c:pt>
                <c:pt idx="7">
                  <c:v>16.536947799012079</c:v>
                </c:pt>
                <c:pt idx="8">
                  <c:v>15.22382891004121</c:v>
                </c:pt>
                <c:pt idx="9">
                  <c:v>13.717897392954125</c:v>
                </c:pt>
                <c:pt idx="10">
                  <c:v>13.878164763594429</c:v>
                </c:pt>
                <c:pt idx="11">
                  <c:v>15.034138344036604</c:v>
                </c:pt>
                <c:pt idx="12">
                  <c:v>14.270198360447869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CE-4E38-9E6C-5B0B768E029E}"/>
            </c:ext>
          </c:extLst>
        </c:ser>
        <c:ser>
          <c:idx val="2"/>
          <c:order val="2"/>
          <c:tx>
            <c:strRef>
              <c:f>'5.3'!$D$25</c:f>
              <c:strCache>
                <c:ptCount val="1"/>
                <c:pt idx="0">
                  <c:v>Local authorities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'5.3'!$D$26:$D$38</c:f>
              <c:numCache>
                <c:formatCode>_(* #,##0.00_);_(* \(#,##0.00\);_(* "-"??_);_(@_)</c:formatCode>
                <c:ptCount val="13"/>
                <c:pt idx="0">
                  <c:v>1.5966337379370539</c:v>
                </c:pt>
                <c:pt idx="1">
                  <c:v>1.3305314556143784</c:v>
                </c:pt>
                <c:pt idx="2">
                  <c:v>1.1758651329249443</c:v>
                </c:pt>
                <c:pt idx="3">
                  <c:v>1.4502598697412266</c:v>
                </c:pt>
                <c:pt idx="4">
                  <c:v>2.1770836184054119</c:v>
                </c:pt>
                <c:pt idx="5">
                  <c:v>2.349638739094412</c:v>
                </c:pt>
                <c:pt idx="6">
                  <c:v>2.2748094287589575</c:v>
                </c:pt>
                <c:pt idx="7">
                  <c:v>2.6637002439477966</c:v>
                </c:pt>
                <c:pt idx="8">
                  <c:v>2.997981194768458</c:v>
                </c:pt>
                <c:pt idx="9">
                  <c:v>3.5675677586587704</c:v>
                </c:pt>
                <c:pt idx="10">
                  <c:v>4.4313556577754003</c:v>
                </c:pt>
                <c:pt idx="11">
                  <c:v>4.7869164721462782</c:v>
                </c:pt>
                <c:pt idx="12">
                  <c:v>4.7278342329514933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0CE-4E38-9E6C-5B0B768E029E}"/>
            </c:ext>
          </c:extLst>
        </c:ser>
        <c:ser>
          <c:idx val="3"/>
          <c:order val="3"/>
          <c:tx>
            <c:strRef>
              <c:f>'5.3'!$E$25</c:f>
              <c:strCache>
                <c:ptCount val="1"/>
                <c:pt idx="0">
                  <c:v>Non-financial firms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'5.3'!$E$26:$E$38</c:f>
              <c:numCache>
                <c:formatCode>_(* #,##0.00_);_(* \(#,##0.00\);_(* "-"??_);_(@_)</c:formatCode>
                <c:ptCount val="13"/>
                <c:pt idx="0">
                  <c:v>6.9282759102075371</c:v>
                </c:pt>
                <c:pt idx="1">
                  <c:v>7.1735798112861753</c:v>
                </c:pt>
                <c:pt idx="2">
                  <c:v>7.8551684544535014</c:v>
                </c:pt>
                <c:pt idx="3">
                  <c:v>6.9222431680457763</c:v>
                </c:pt>
                <c:pt idx="4">
                  <c:v>7.8124035988019171</c:v>
                </c:pt>
                <c:pt idx="5">
                  <c:v>7.3875591514797891</c:v>
                </c:pt>
                <c:pt idx="6">
                  <c:v>7.2716740034087648</c:v>
                </c:pt>
                <c:pt idx="7">
                  <c:v>8.2411782222434908</c:v>
                </c:pt>
                <c:pt idx="8">
                  <c:v>9.57921205898087</c:v>
                </c:pt>
                <c:pt idx="9">
                  <c:v>10.245871553660804</c:v>
                </c:pt>
                <c:pt idx="10">
                  <c:v>10.429584959753489</c:v>
                </c:pt>
                <c:pt idx="11">
                  <c:v>10.723791593733553</c:v>
                </c:pt>
                <c:pt idx="12">
                  <c:v>11.271620454324212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0CE-4E38-9E6C-5B0B768E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254072"/>
        <c:axId val="623260960"/>
      </c:areaChart>
      <c:catAx>
        <c:axId val="62325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32609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23260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 b="0" i="0" u="none" strike="noStrike" baseline="0">
                    <a:effectLst/>
                  </a:rPr>
                  <a:t>Percentage of GDP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1065824394433476E-3"/>
              <c:y val="0.227894335788671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32540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2556573410762494E-2"/>
          <c:y val="0.93152202748849944"/>
          <c:w val="0.95298200224971874"/>
          <c:h val="6.847797251150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5256336450902"/>
          <c:y val="3.71498687664042E-2"/>
          <c:w val="0.87670454103590634"/>
          <c:h val="0.77426321709786294"/>
        </c:manualLayout>
      </c:layout>
      <c:lineChart>
        <c:grouping val="standard"/>
        <c:varyColors val="0"/>
        <c:ser>
          <c:idx val="2"/>
          <c:order val="1"/>
          <c:tx>
            <c:strRef>
              <c:f>'5.4'!$C$25</c:f>
              <c:strCache>
                <c:ptCount val="1"/>
                <c:pt idx="0">
                  <c:v>Covered bonds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'5.4'!$C$26:$C$454</c:f>
              <c:numCache>
                <c:formatCode>General</c:formatCode>
                <c:ptCount val="429"/>
                <c:pt idx="0">
                  <c:v>51.509525333538598</c:v>
                </c:pt>
                <c:pt idx="1">
                  <c:v>48.126290491591199</c:v>
                </c:pt>
                <c:pt idx="2">
                  <c:v>47.823344595655698</c:v>
                </c:pt>
                <c:pt idx="3">
                  <c:v>47.826844519139101</c:v>
                </c:pt>
                <c:pt idx="4">
                  <c:v>47.480692199648402</c:v>
                </c:pt>
                <c:pt idx="5">
                  <c:v>47.411433607698903</c:v>
                </c:pt>
                <c:pt idx="6">
                  <c:v>47.9907279577941</c:v>
                </c:pt>
                <c:pt idx="7">
                  <c:v>47.3403282376212</c:v>
                </c:pt>
                <c:pt idx="8">
                  <c:v>46.619847874224597</c:v>
                </c:pt>
                <c:pt idx="9">
                  <c:v>46.497016770113298</c:v>
                </c:pt>
                <c:pt idx="10">
                  <c:v>46.206202976541398</c:v>
                </c:pt>
                <c:pt idx="11">
                  <c:v>46.415764335812099</c:v>
                </c:pt>
                <c:pt idx="12">
                  <c:v>46.840999114748499</c:v>
                </c:pt>
                <c:pt idx="13">
                  <c:v>48.5539375860753</c:v>
                </c:pt>
                <c:pt idx="14">
                  <c:v>49.694554273602897</c:v>
                </c:pt>
                <c:pt idx="15">
                  <c:v>49.975842886974696</c:v>
                </c:pt>
                <c:pt idx="16">
                  <c:v>49.975842886974696</c:v>
                </c:pt>
                <c:pt idx="17">
                  <c:v>49.8333333333333</c:v>
                </c:pt>
                <c:pt idx="18">
                  <c:v>49.654506533007897</c:v>
                </c:pt>
                <c:pt idx="19">
                  <c:v>50.735575261525597</c:v>
                </c:pt>
                <c:pt idx="20">
                  <c:v>50.794489721999703</c:v>
                </c:pt>
                <c:pt idx="21">
                  <c:v>51.780100330156301</c:v>
                </c:pt>
                <c:pt idx="22">
                  <c:v>51.061905396123798</c:v>
                </c:pt>
                <c:pt idx="23">
                  <c:v>52.620862904902303</c:v>
                </c:pt>
                <c:pt idx="24">
                  <c:v>53.467195241080297</c:v>
                </c:pt>
                <c:pt idx="25">
                  <c:v>53.614951434951799</c:v>
                </c:pt>
                <c:pt idx="26">
                  <c:v>52.623912903779399</c:v>
                </c:pt>
                <c:pt idx="27">
                  <c:v>52.620883760136401</c:v>
                </c:pt>
                <c:pt idx="28">
                  <c:v>54.539340545366997</c:v>
                </c:pt>
                <c:pt idx="29">
                  <c:v>55.5449756312657</c:v>
                </c:pt>
                <c:pt idx="30">
                  <c:v>54.445324114424302</c:v>
                </c:pt>
                <c:pt idx="31">
                  <c:v>54.0994652533345</c:v>
                </c:pt>
                <c:pt idx="32">
                  <c:v>53.7170042970927</c:v>
                </c:pt>
                <c:pt idx="33">
                  <c:v>53.096853015769597</c:v>
                </c:pt>
                <c:pt idx="34">
                  <c:v>51.855190969460097</c:v>
                </c:pt>
                <c:pt idx="35">
                  <c:v>50.731485086554699</c:v>
                </c:pt>
                <c:pt idx="36">
                  <c:v>50.240586182189602</c:v>
                </c:pt>
                <c:pt idx="37">
                  <c:v>50.248495798837503</c:v>
                </c:pt>
                <c:pt idx="38">
                  <c:v>49.874569360394197</c:v>
                </c:pt>
                <c:pt idx="39">
                  <c:v>50.547498774716303</c:v>
                </c:pt>
                <c:pt idx="40">
                  <c:v>49.258191811282899</c:v>
                </c:pt>
                <c:pt idx="41">
                  <c:v>49.390258335954599</c:v>
                </c:pt>
                <c:pt idx="42">
                  <c:v>49.444174486198598</c:v>
                </c:pt>
                <c:pt idx="43">
                  <c:v>49.1952855879941</c:v>
                </c:pt>
                <c:pt idx="44">
                  <c:v>49.118131218919999</c:v>
                </c:pt>
                <c:pt idx="45">
                  <c:v>49.118131218919999</c:v>
                </c:pt>
                <c:pt idx="46">
                  <c:v>49.093605657413697</c:v>
                </c:pt>
                <c:pt idx="47">
                  <c:v>50.1718263709704</c:v>
                </c:pt>
                <c:pt idx="48">
                  <c:v>50.441566981820301</c:v>
                </c:pt>
                <c:pt idx="49">
                  <c:v>51.629265926028197</c:v>
                </c:pt>
                <c:pt idx="50">
                  <c:v>52.4274412351539</c:v>
                </c:pt>
                <c:pt idx="51">
                  <c:v>53.457427887145997</c:v>
                </c:pt>
                <c:pt idx="52">
                  <c:v>56.306277030269399</c:v>
                </c:pt>
                <c:pt idx="53">
                  <c:v>59.9402034420078</c:v>
                </c:pt>
                <c:pt idx="54">
                  <c:v>63.334784998664396</c:v>
                </c:pt>
                <c:pt idx="55">
                  <c:v>63.905197179896902</c:v>
                </c:pt>
                <c:pt idx="56">
                  <c:v>75.221421295238201</c:v>
                </c:pt>
                <c:pt idx="57">
                  <c:v>74.986308188389899</c:v>
                </c:pt>
                <c:pt idx="58">
                  <c:v>73.872139645945595</c:v>
                </c:pt>
                <c:pt idx="59">
                  <c:v>71.518361979769395</c:v>
                </c:pt>
                <c:pt idx="60">
                  <c:v>71.585582095227394</c:v>
                </c:pt>
                <c:pt idx="61">
                  <c:v>72.324575854742704</c:v>
                </c:pt>
                <c:pt idx="62">
                  <c:v>73.319120129649207</c:v>
                </c:pt>
                <c:pt idx="63">
                  <c:v>78.697645931420197</c:v>
                </c:pt>
                <c:pt idx="64">
                  <c:v>80.693898137558904</c:v>
                </c:pt>
                <c:pt idx="65">
                  <c:v>80.958778919911097</c:v>
                </c:pt>
                <c:pt idx="66">
                  <c:v>81.244448404206295</c:v>
                </c:pt>
                <c:pt idx="67">
                  <c:v>81.244448404206295</c:v>
                </c:pt>
                <c:pt idx="68">
                  <c:v>81.916058633986694</c:v>
                </c:pt>
                <c:pt idx="69">
                  <c:v>87.015752397990695</c:v>
                </c:pt>
                <c:pt idx="70">
                  <c:v>91.254912274792602</c:v>
                </c:pt>
                <c:pt idx="71">
                  <c:v>90.529164793396404</c:v>
                </c:pt>
                <c:pt idx="72">
                  <c:v>87.704636005710597</c:v>
                </c:pt>
                <c:pt idx="73">
                  <c:v>85.183698406630896</c:v>
                </c:pt>
                <c:pt idx="74">
                  <c:v>81.1581361281266</c:v>
                </c:pt>
                <c:pt idx="75">
                  <c:v>75.669404300634298</c:v>
                </c:pt>
                <c:pt idx="76">
                  <c:v>73.920774087592804</c:v>
                </c:pt>
                <c:pt idx="77">
                  <c:v>73.092295447683597</c:v>
                </c:pt>
                <c:pt idx="78">
                  <c:v>72.707429977281805</c:v>
                </c:pt>
                <c:pt idx="79">
                  <c:v>71.338956623706594</c:v>
                </c:pt>
                <c:pt idx="80">
                  <c:v>69.211267398883095</c:v>
                </c:pt>
                <c:pt idx="81">
                  <c:v>66.375851940267395</c:v>
                </c:pt>
                <c:pt idx="82">
                  <c:v>65.140171897846997</c:v>
                </c:pt>
                <c:pt idx="83">
                  <c:v>65.802440333550194</c:v>
                </c:pt>
                <c:pt idx="84">
                  <c:v>64.857578630104996</c:v>
                </c:pt>
                <c:pt idx="85">
                  <c:v>64.467494446846302</c:v>
                </c:pt>
                <c:pt idx="86">
                  <c:v>63.881416484451897</c:v>
                </c:pt>
                <c:pt idx="87">
                  <c:v>63.972971481783901</c:v>
                </c:pt>
                <c:pt idx="88">
                  <c:v>65.484730299435</c:v>
                </c:pt>
                <c:pt idx="89">
                  <c:v>65.674086662354597</c:v>
                </c:pt>
                <c:pt idx="90">
                  <c:v>67.375187571434296</c:v>
                </c:pt>
                <c:pt idx="91">
                  <c:v>70.492601286029995</c:v>
                </c:pt>
                <c:pt idx="92">
                  <c:v>71.996462117629306</c:v>
                </c:pt>
                <c:pt idx="93">
                  <c:v>71.793067491345795</c:v>
                </c:pt>
                <c:pt idx="94">
                  <c:v>71.4226842100299</c:v>
                </c:pt>
                <c:pt idx="95">
                  <c:v>70.291287266415793</c:v>
                </c:pt>
                <c:pt idx="96">
                  <c:v>69.541287266415793</c:v>
                </c:pt>
                <c:pt idx="97">
                  <c:v>69.291287266415793</c:v>
                </c:pt>
                <c:pt idx="98">
                  <c:v>68.3368869456678</c:v>
                </c:pt>
                <c:pt idx="99">
                  <c:v>66.457661212722499</c:v>
                </c:pt>
                <c:pt idx="100">
                  <c:v>63.333814394577303</c:v>
                </c:pt>
                <c:pt idx="101">
                  <c:v>59.461697830002699</c:v>
                </c:pt>
                <c:pt idx="102">
                  <c:v>57.596941258261197</c:v>
                </c:pt>
                <c:pt idx="103">
                  <c:v>56.786617783129699</c:v>
                </c:pt>
                <c:pt idx="104">
                  <c:v>56.290736903523403</c:v>
                </c:pt>
                <c:pt idx="105">
                  <c:v>50.1357142857143</c:v>
                </c:pt>
                <c:pt idx="106">
                  <c:v>49.901435669883597</c:v>
                </c:pt>
                <c:pt idx="107">
                  <c:v>49.662476334707897</c:v>
                </c:pt>
                <c:pt idx="108">
                  <c:v>48.733830719405098</c:v>
                </c:pt>
                <c:pt idx="109">
                  <c:v>48.730322466279397</c:v>
                </c:pt>
                <c:pt idx="110">
                  <c:v>47.792055050274897</c:v>
                </c:pt>
                <c:pt idx="111">
                  <c:v>47.1680667749728</c:v>
                </c:pt>
                <c:pt idx="112">
                  <c:v>46.923166052639999</c:v>
                </c:pt>
                <c:pt idx="113">
                  <c:v>46.100147053588699</c:v>
                </c:pt>
                <c:pt idx="114">
                  <c:v>45.740072786028499</c:v>
                </c:pt>
                <c:pt idx="115">
                  <c:v>45.3662133337345</c:v>
                </c:pt>
                <c:pt idx="116">
                  <c:v>45.249276769966798</c:v>
                </c:pt>
                <c:pt idx="117">
                  <c:v>45.8693005940329</c:v>
                </c:pt>
                <c:pt idx="118">
                  <c:v>45.9984033627046</c:v>
                </c:pt>
                <c:pt idx="119">
                  <c:v>46.1213813119885</c:v>
                </c:pt>
                <c:pt idx="120">
                  <c:v>46.114467468741402</c:v>
                </c:pt>
                <c:pt idx="121">
                  <c:v>45.621635522322599</c:v>
                </c:pt>
                <c:pt idx="122">
                  <c:v>44.052872717522803</c:v>
                </c:pt>
                <c:pt idx="123">
                  <c:v>43.805245784933703</c:v>
                </c:pt>
                <c:pt idx="124">
                  <c:v>42.1362008280758</c:v>
                </c:pt>
                <c:pt idx="125">
                  <c:v>41.730769194131</c:v>
                </c:pt>
                <c:pt idx="126">
                  <c:v>42.666119942295602</c:v>
                </c:pt>
                <c:pt idx="127">
                  <c:v>42.8570671658536</c:v>
                </c:pt>
                <c:pt idx="128">
                  <c:v>42.8916943509996</c:v>
                </c:pt>
                <c:pt idx="129">
                  <c:v>43.169116991655201</c:v>
                </c:pt>
                <c:pt idx="130">
                  <c:v>43.255406202355402</c:v>
                </c:pt>
                <c:pt idx="131">
                  <c:v>43.149452992210001</c:v>
                </c:pt>
                <c:pt idx="132">
                  <c:v>43.2612363364224</c:v>
                </c:pt>
                <c:pt idx="133">
                  <c:v>43.933189724330703</c:v>
                </c:pt>
                <c:pt idx="134">
                  <c:v>44.086484200996999</c:v>
                </c:pt>
                <c:pt idx="135">
                  <c:v>43.846001618450501</c:v>
                </c:pt>
                <c:pt idx="136">
                  <c:v>43.596846481577998</c:v>
                </c:pt>
                <c:pt idx="137">
                  <c:v>43.172420397685201</c:v>
                </c:pt>
                <c:pt idx="138">
                  <c:v>42.737941613199403</c:v>
                </c:pt>
                <c:pt idx="139">
                  <c:v>41.890665512375897</c:v>
                </c:pt>
                <c:pt idx="140">
                  <c:v>41.010374459380401</c:v>
                </c:pt>
                <c:pt idx="141">
                  <c:v>39.977693800987403</c:v>
                </c:pt>
                <c:pt idx="142">
                  <c:v>38.335706474764301</c:v>
                </c:pt>
                <c:pt idx="143">
                  <c:v>38.331718452071698</c:v>
                </c:pt>
                <c:pt idx="144">
                  <c:v>39.8147123063669</c:v>
                </c:pt>
                <c:pt idx="145">
                  <c:v>40.702365868872803</c:v>
                </c:pt>
                <c:pt idx="146">
                  <c:v>42.373024957917202</c:v>
                </c:pt>
                <c:pt idx="147">
                  <c:v>42.875</c:v>
                </c:pt>
                <c:pt idx="148">
                  <c:v>43.243346023992302</c:v>
                </c:pt>
                <c:pt idx="149">
                  <c:v>43.243346023992302</c:v>
                </c:pt>
                <c:pt idx="150">
                  <c:v>42.75</c:v>
                </c:pt>
                <c:pt idx="151">
                  <c:v>42.75</c:v>
                </c:pt>
                <c:pt idx="152">
                  <c:v>41.867715091813203</c:v>
                </c:pt>
                <c:pt idx="153">
                  <c:v>41.160988335863799</c:v>
                </c:pt>
                <c:pt idx="154">
                  <c:v>40.5996388934322</c:v>
                </c:pt>
                <c:pt idx="155">
                  <c:v>40.638399283275099</c:v>
                </c:pt>
                <c:pt idx="156">
                  <c:v>40.251855815295897</c:v>
                </c:pt>
                <c:pt idx="157">
                  <c:v>40.359302460859297</c:v>
                </c:pt>
                <c:pt idx="158">
                  <c:v>39.892730025138199</c:v>
                </c:pt>
                <c:pt idx="159">
                  <c:v>40.281545030620101</c:v>
                </c:pt>
                <c:pt idx="160">
                  <c:v>41.1591443769817</c:v>
                </c:pt>
                <c:pt idx="161">
                  <c:v>41.369982656112697</c:v>
                </c:pt>
                <c:pt idx="162">
                  <c:v>41.991604115538998</c:v>
                </c:pt>
                <c:pt idx="163">
                  <c:v>41.872261984906601</c:v>
                </c:pt>
                <c:pt idx="164">
                  <c:v>41.571481176492398</c:v>
                </c:pt>
                <c:pt idx="165">
                  <c:v>41.437501633150497</c:v>
                </c:pt>
                <c:pt idx="166">
                  <c:v>41.206784627476296</c:v>
                </c:pt>
                <c:pt idx="167">
                  <c:v>41.207473970098484</c:v>
                </c:pt>
                <c:pt idx="168">
                  <c:v>41</c:v>
                </c:pt>
                <c:pt idx="169">
                  <c:v>40.95611862251323</c:v>
                </c:pt>
                <c:pt idx="170">
                  <c:v>40.82781964469072</c:v>
                </c:pt>
                <c:pt idx="171">
                  <c:v>41.077865778730569</c:v>
                </c:pt>
                <c:pt idx="172">
                  <c:v>41.340608235105563</c:v>
                </c:pt>
                <c:pt idx="173">
                  <c:v>41.340608235105563</c:v>
                </c:pt>
                <c:pt idx="174">
                  <c:v>40.210953574897772</c:v>
                </c:pt>
                <c:pt idx="175">
                  <c:v>39.82792730887509</c:v>
                </c:pt>
                <c:pt idx="176">
                  <c:v>37.461298978587706</c:v>
                </c:pt>
                <c:pt idx="177">
                  <c:v>37</c:v>
                </c:pt>
                <c:pt idx="178">
                  <c:v>36.875</c:v>
                </c:pt>
                <c:pt idx="179">
                  <c:v>36</c:v>
                </c:pt>
                <c:pt idx="180">
                  <c:v>35.75</c:v>
                </c:pt>
                <c:pt idx="181">
                  <c:v>35.5</c:v>
                </c:pt>
                <c:pt idx="182">
                  <c:v>35.222222222222221</c:v>
                </c:pt>
                <c:pt idx="183">
                  <c:v>35.222222222222221</c:v>
                </c:pt>
                <c:pt idx="184">
                  <c:v>34.777777777777779</c:v>
                </c:pt>
                <c:pt idx="185">
                  <c:v>34.444444444444443</c:v>
                </c:pt>
                <c:pt idx="186">
                  <c:v>34</c:v>
                </c:pt>
                <c:pt idx="187">
                  <c:v>34</c:v>
                </c:pt>
                <c:pt idx="188">
                  <c:v>34</c:v>
                </c:pt>
                <c:pt idx="189">
                  <c:v>33.666666666666664</c:v>
                </c:pt>
                <c:pt idx="190">
                  <c:v>32.333333333333336</c:v>
                </c:pt>
                <c:pt idx="191">
                  <c:v>31.111111111111111</c:v>
                </c:pt>
                <c:pt idx="192">
                  <c:v>29.055554999999998</c:v>
                </c:pt>
                <c:pt idx="193">
                  <c:v>26</c:v>
                </c:pt>
                <c:pt idx="194">
                  <c:v>25.333333</c:v>
                </c:pt>
                <c:pt idx="195">
                  <c:v>24.888888000000001</c:v>
                </c:pt>
                <c:pt idx="196">
                  <c:v>24.666665999999999</c:v>
                </c:pt>
                <c:pt idx="197">
                  <c:v>24.666665999999999</c:v>
                </c:pt>
                <c:pt idx="198">
                  <c:v>24.888888000000001</c:v>
                </c:pt>
                <c:pt idx="199">
                  <c:v>24.777777</c:v>
                </c:pt>
                <c:pt idx="200">
                  <c:v>24.555554999999998</c:v>
                </c:pt>
                <c:pt idx="201">
                  <c:v>24.777777</c:v>
                </c:pt>
                <c:pt idx="202">
                  <c:v>24.777777</c:v>
                </c:pt>
                <c:pt idx="203">
                  <c:v>24.666665999999999</c:v>
                </c:pt>
                <c:pt idx="204">
                  <c:v>24.111111000000001</c:v>
                </c:pt>
                <c:pt idx="205">
                  <c:v>22.888888000000001</c:v>
                </c:pt>
                <c:pt idx="206">
                  <c:v>22</c:v>
                </c:pt>
                <c:pt idx="207">
                  <c:v>21.777777</c:v>
                </c:pt>
                <c:pt idx="208">
                  <c:v>21.277777</c:v>
                </c:pt>
                <c:pt idx="209">
                  <c:v>19.555554999999998</c:v>
                </c:pt>
                <c:pt idx="210">
                  <c:v>19.222221999999999</c:v>
                </c:pt>
                <c:pt idx="211">
                  <c:v>19.222221999999999</c:v>
                </c:pt>
                <c:pt idx="212">
                  <c:v>18.888888000000001</c:v>
                </c:pt>
                <c:pt idx="213">
                  <c:v>18.555554999999998</c:v>
                </c:pt>
                <c:pt idx="214">
                  <c:v>18.833333</c:v>
                </c:pt>
                <c:pt idx="215">
                  <c:v>19.277777</c:v>
                </c:pt>
                <c:pt idx="216">
                  <c:v>19.111111000000001</c:v>
                </c:pt>
                <c:pt idx="217">
                  <c:v>18.25</c:v>
                </c:pt>
                <c:pt idx="218">
                  <c:v>18.125</c:v>
                </c:pt>
                <c:pt idx="219">
                  <c:v>18.25</c:v>
                </c:pt>
                <c:pt idx="220">
                  <c:v>18.3125</c:v>
                </c:pt>
                <c:pt idx="221">
                  <c:v>18.111111000000001</c:v>
                </c:pt>
                <c:pt idx="222">
                  <c:v>18.864197000000001</c:v>
                </c:pt>
                <c:pt idx="223">
                  <c:v>19.618518000000002</c:v>
                </c:pt>
                <c:pt idx="224">
                  <c:v>19.918517999999999</c:v>
                </c:pt>
                <c:pt idx="225">
                  <c:v>19.433333000000001</c:v>
                </c:pt>
                <c:pt idx="226">
                  <c:v>19.253703000000002</c:v>
                </c:pt>
                <c:pt idx="227">
                  <c:v>19.242591999999998</c:v>
                </c:pt>
                <c:pt idx="228">
                  <c:v>20.572222</c:v>
                </c:pt>
                <c:pt idx="229">
                  <c:v>20.562184999999999</c:v>
                </c:pt>
                <c:pt idx="230">
                  <c:v>20.782444000000002</c:v>
                </c:pt>
                <c:pt idx="231">
                  <c:v>20.782444000000002</c:v>
                </c:pt>
                <c:pt idx="232">
                  <c:v>20.861813999999999</c:v>
                </c:pt>
                <c:pt idx="233">
                  <c:v>21.120407</c:v>
                </c:pt>
                <c:pt idx="234">
                  <c:v>22.989740000000001</c:v>
                </c:pt>
                <c:pt idx="235">
                  <c:v>26.649888000000001</c:v>
                </c:pt>
                <c:pt idx="236">
                  <c:v>27.381629</c:v>
                </c:pt>
                <c:pt idx="237">
                  <c:v>27.694444000000001</c:v>
                </c:pt>
                <c:pt idx="238">
                  <c:v>26.485147999999999</c:v>
                </c:pt>
                <c:pt idx="239">
                  <c:v>25.88</c:v>
                </c:pt>
                <c:pt idx="240">
                  <c:v>25.948125000000001</c:v>
                </c:pt>
                <c:pt idx="241">
                  <c:v>24.91</c:v>
                </c:pt>
                <c:pt idx="242">
                  <c:v>25.998863</c:v>
                </c:pt>
                <c:pt idx="243">
                  <c:v>26.169318000000001</c:v>
                </c:pt>
                <c:pt idx="244">
                  <c:v>26.629545</c:v>
                </c:pt>
                <c:pt idx="245">
                  <c:v>26.574999999999999</c:v>
                </c:pt>
                <c:pt idx="246">
                  <c:v>27.560227000000001</c:v>
                </c:pt>
                <c:pt idx="247">
                  <c:v>29.151136000000001</c:v>
                </c:pt>
                <c:pt idx="248">
                  <c:v>30.088750000000001</c:v>
                </c:pt>
                <c:pt idx="249">
                  <c:v>31.213636000000001</c:v>
                </c:pt>
                <c:pt idx="250">
                  <c:v>31.751135999999999</c:v>
                </c:pt>
                <c:pt idx="251">
                  <c:v>32.035226999999999</c:v>
                </c:pt>
                <c:pt idx="252">
                  <c:v>31.453409000000001</c:v>
                </c:pt>
                <c:pt idx="253">
                  <c:v>31.403333</c:v>
                </c:pt>
                <c:pt idx="254">
                  <c:v>31.236363000000001</c:v>
                </c:pt>
                <c:pt idx="255">
                  <c:v>31.569697000000001</c:v>
                </c:pt>
                <c:pt idx="256">
                  <c:v>31.947474</c:v>
                </c:pt>
                <c:pt idx="257">
                  <c:v>33.614140999999996</c:v>
                </c:pt>
                <c:pt idx="258">
                  <c:v>35.841765000000002</c:v>
                </c:pt>
                <c:pt idx="259">
                  <c:v>38.9375</c:v>
                </c:pt>
                <c:pt idx="260">
                  <c:v>42.3125</c:v>
                </c:pt>
                <c:pt idx="261">
                  <c:v>43.3125</c:v>
                </c:pt>
                <c:pt idx="262">
                  <c:v>49.21</c:v>
                </c:pt>
                <c:pt idx="263">
                  <c:v>53.093781</c:v>
                </c:pt>
                <c:pt idx="264">
                  <c:v>53.091473000000001</c:v>
                </c:pt>
                <c:pt idx="265">
                  <c:v>52.191656000000002</c:v>
                </c:pt>
                <c:pt idx="266">
                  <c:v>54.968328</c:v>
                </c:pt>
                <c:pt idx="267">
                  <c:v>58.190550999999999</c:v>
                </c:pt>
                <c:pt idx="268">
                  <c:v>59.2</c:v>
                </c:pt>
                <c:pt idx="269">
                  <c:v>59.189163999999998</c:v>
                </c:pt>
                <c:pt idx="270">
                  <c:v>60.301599000000003</c:v>
                </c:pt>
                <c:pt idx="271">
                  <c:v>63.409427999999998</c:v>
                </c:pt>
                <c:pt idx="272">
                  <c:v>66.758202999999995</c:v>
                </c:pt>
                <c:pt idx="273">
                  <c:v>68.530418999999995</c:v>
                </c:pt>
                <c:pt idx="274">
                  <c:v>69.206602000000004</c:v>
                </c:pt>
                <c:pt idx="275">
                  <c:v>69.317712999999998</c:v>
                </c:pt>
                <c:pt idx="276">
                  <c:v>67.37</c:v>
                </c:pt>
                <c:pt idx="277">
                  <c:v>65.318588000000005</c:v>
                </c:pt>
                <c:pt idx="278">
                  <c:v>65.034118000000007</c:v>
                </c:pt>
                <c:pt idx="279">
                  <c:v>66.144469999999998</c:v>
                </c:pt>
                <c:pt idx="280">
                  <c:v>66.910719999999998</c:v>
                </c:pt>
                <c:pt idx="281">
                  <c:v>67.591182000000003</c:v>
                </c:pt>
                <c:pt idx="282">
                  <c:v>68.708667000000005</c:v>
                </c:pt>
                <c:pt idx="283">
                  <c:v>71.911225000000002</c:v>
                </c:pt>
                <c:pt idx="284">
                  <c:v>71.803923999999995</c:v>
                </c:pt>
                <c:pt idx="285">
                  <c:v>71.585483999999994</c:v>
                </c:pt>
                <c:pt idx="286">
                  <c:v>71.362095999999994</c:v>
                </c:pt>
                <c:pt idx="287">
                  <c:v>70.034976999999998</c:v>
                </c:pt>
                <c:pt idx="288">
                  <c:v>69.595008000000007</c:v>
                </c:pt>
                <c:pt idx="289">
                  <c:v>68.964973000000001</c:v>
                </c:pt>
                <c:pt idx="290">
                  <c:v>67.378572000000005</c:v>
                </c:pt>
                <c:pt idx="291">
                  <c:v>66.055251999999996</c:v>
                </c:pt>
                <c:pt idx="292">
                  <c:v>65.803437000000002</c:v>
                </c:pt>
                <c:pt idx="293">
                  <c:v>65.476399999999998</c:v>
                </c:pt>
                <c:pt idx="294">
                  <c:v>65.398643000000007</c:v>
                </c:pt>
                <c:pt idx="295">
                  <c:v>65.060715000000002</c:v>
                </c:pt>
                <c:pt idx="296">
                  <c:v>64.5</c:v>
                </c:pt>
                <c:pt idx="297">
                  <c:v>63.678161000000003</c:v>
                </c:pt>
                <c:pt idx="298">
                  <c:v>63.476481999999997</c:v>
                </c:pt>
                <c:pt idx="299">
                  <c:v>60.286107000000001</c:v>
                </c:pt>
                <c:pt idx="300">
                  <c:v>60.518791999999998</c:v>
                </c:pt>
                <c:pt idx="301">
                  <c:v>60.289589999999997</c:v>
                </c:pt>
                <c:pt idx="302">
                  <c:v>62.594265</c:v>
                </c:pt>
                <c:pt idx="303">
                  <c:v>60.738703999999998</c:v>
                </c:pt>
                <c:pt idx="304">
                  <c:v>59</c:v>
                </c:pt>
                <c:pt idx="305">
                  <c:v>59</c:v>
                </c:pt>
                <c:pt idx="306">
                  <c:v>58.2</c:v>
                </c:pt>
                <c:pt idx="307">
                  <c:v>56.9375</c:v>
                </c:pt>
                <c:pt idx="308">
                  <c:v>53</c:v>
                </c:pt>
                <c:pt idx="309">
                  <c:v>51.611111000000001</c:v>
                </c:pt>
                <c:pt idx="310">
                  <c:v>50.679012</c:v>
                </c:pt>
                <c:pt idx="311">
                  <c:v>50.019889999999997</c:v>
                </c:pt>
                <c:pt idx="312">
                  <c:v>49.724432</c:v>
                </c:pt>
                <c:pt idx="313">
                  <c:v>49.913825000000003</c:v>
                </c:pt>
                <c:pt idx="314">
                  <c:v>49.712646999999997</c:v>
                </c:pt>
                <c:pt idx="315">
                  <c:v>50.214081</c:v>
                </c:pt>
                <c:pt idx="316">
                  <c:v>50.276760000000003</c:v>
                </c:pt>
                <c:pt idx="317" formatCode="#\ ##0.00_ ;\-#\ ##0.00\ ">
                  <c:v>50.276760000000003</c:v>
                </c:pt>
                <c:pt idx="318" formatCode="#\ ##0.00_ ;\-#\ ##0.00\ ">
                  <c:v>50.409595000000003</c:v>
                </c:pt>
                <c:pt idx="319" formatCode="#\ ##0.00_ ;\-#\ ##0.00\ ">
                  <c:v>50.551198999999997</c:v>
                </c:pt>
                <c:pt idx="320" formatCode="#\ ##0.00_ ;\-#\ ##0.00\ ">
                  <c:v>50.443899000000002</c:v>
                </c:pt>
                <c:pt idx="321" formatCode="#\ ##0.00_ ;\-#\ ##0.00\ ">
                  <c:v>50.680486999999999</c:v>
                </c:pt>
                <c:pt idx="322" formatCode="#\ ##0.00_ ;\-#\ ##0.00\ ">
                  <c:v>50.585059999999999</c:v>
                </c:pt>
                <c:pt idx="323" formatCode="#\ ##0.00_ ;\-#\ ##0.00\ ">
                  <c:v>52.698132000000001</c:v>
                </c:pt>
                <c:pt idx="324" formatCode="#\ ##0.00_ ;\-#\ ##0.00\ ">
                  <c:v>54.712266</c:v>
                </c:pt>
                <c:pt idx="325" formatCode="#\ ##0.00_ ;\-#\ ##0.00\ ">
                  <c:v>55.464033000000001</c:v>
                </c:pt>
                <c:pt idx="326" formatCode="#\ ##0.00_ ;\-#\ ##0.00\ ">
                  <c:v>54.183003999999997</c:v>
                </c:pt>
                <c:pt idx="327" formatCode="#\ ##0.00_ ;\-#\ ##0.00\ ">
                  <c:v>52.897874999999999</c:v>
                </c:pt>
                <c:pt idx="328" formatCode="#\ ##0.00_ ;\-#\ ##0.00\ ">
                  <c:v>53.1</c:v>
                </c:pt>
                <c:pt idx="329" formatCode="#\ ##0.00_ ;\-#\ ##0.00\ ">
                  <c:v>48.887500000000003</c:v>
                </c:pt>
                <c:pt idx="330" formatCode="#\ ##0.00_ ;\-#\ ##0.00\ ">
                  <c:v>48.110937</c:v>
                </c:pt>
                <c:pt idx="331" formatCode="#\ ##0.00_ ;\-#\ ##0.00\ ">
                  <c:v>47.763866999999998</c:v>
                </c:pt>
                <c:pt idx="332" formatCode="#\ ##0.00_ ;\-#\ ##0.00\ ">
                  <c:v>47.720483000000002</c:v>
                </c:pt>
                <c:pt idx="333" formatCode="#\ ##0.00_ ;\-#\ ##0.00\ ">
                  <c:v>47.590060000000001</c:v>
                </c:pt>
                <c:pt idx="334" formatCode="#\ ##0.00_ ;\-#\ ##0.00\ ">
                  <c:v>48.823757000000001</c:v>
                </c:pt>
                <c:pt idx="335" formatCode="#\ ##0.00_ ;\-#\ ##0.00\ ">
                  <c:v>48.602969000000002</c:v>
                </c:pt>
                <c:pt idx="336" formatCode="#\ ##0.00_ ;\-#\ ##0.00\ ">
                  <c:v>48.325370999999997</c:v>
                </c:pt>
                <c:pt idx="337" formatCode="#\ ##0.00_ ;\-#\ ##0.00\ ">
                  <c:v>47.415671000000003</c:v>
                </c:pt>
                <c:pt idx="338" formatCode="#\ ##0.00_ ;\-#\ ##0.00\ ">
                  <c:v>44.426957999999999</c:v>
                </c:pt>
                <c:pt idx="339" formatCode="#\ ##0.00_ ;\-#\ ##0.00\ ">
                  <c:v>42.428369000000004</c:v>
                </c:pt>
                <c:pt idx="340" formatCode="#\ ##0.00_ ;\-#\ ##0.00\ ">
                  <c:v>41.553545999999997</c:v>
                </c:pt>
                <c:pt idx="341" formatCode="#\ ##0.00_ ;\-#\ ##0.00\ ">
                  <c:v>41.053545999999997</c:v>
                </c:pt>
                <c:pt idx="342" formatCode="#\ ##0.00_ ;\-#\ ##0.00\ ">
                  <c:v>41.506692999999999</c:v>
                </c:pt>
                <c:pt idx="343" formatCode="#\ ##0.00_ ;\-#\ ##0.00\ ">
                  <c:v>41.688336</c:v>
                </c:pt>
                <c:pt idx="344" formatCode="#\ ##0.00_ ;\-#\ ##0.00\ ">
                  <c:v>41.711041999999999</c:v>
                </c:pt>
                <c:pt idx="345" formatCode="#\ ##0.00_ ;\-#\ ##0.00\ ">
                  <c:v>40.838880000000003</c:v>
                </c:pt>
                <c:pt idx="346" formatCode="#\ ##0.00_ ;\-#\ ##0.00\ ">
                  <c:v>39.979860000000002</c:v>
                </c:pt>
                <c:pt idx="347" formatCode="#\ ##0.00_ ;\-#\ ##0.00\ ">
                  <c:v>39.872481999999998</c:v>
                </c:pt>
                <c:pt idx="348" formatCode="#\ ##0.00_ ;\-#\ ##0.00\ ">
                  <c:v>39.309060000000002</c:v>
                </c:pt>
                <c:pt idx="349" formatCode="#\ ##0.00_ ;\-#\ ##0.00\ ">
                  <c:v>38.913632</c:v>
                </c:pt>
                <c:pt idx="350" formatCode="#\ ##0.00_ ;\-#\ ##0.00\ ">
                  <c:v>38.489204000000001</c:v>
                </c:pt>
                <c:pt idx="351" formatCode="#\ ##0.00_ ;\-#\ ##0.00\ ">
                  <c:v>37.561149999999998</c:v>
                </c:pt>
                <c:pt idx="352" formatCode="#\ ##0.00_ ;\-#\ ##0.00\ ">
                  <c:v>36.770142999999997</c:v>
                </c:pt>
                <c:pt idx="353" formatCode="#\ ##0.00_ ;\-#\ ##0.00\ ">
                  <c:v>36.346266999999997</c:v>
                </c:pt>
                <c:pt idx="354" formatCode="#\ ##0.00_ ;\-#\ ##0.00\ ">
                  <c:v>34.792324000000001</c:v>
                </c:pt>
                <c:pt idx="355" formatCode="#\ ##0.00_ ;\-#\ ##0.00\ ">
                  <c:v>33.998902999999999</c:v>
                </c:pt>
                <c:pt idx="356" formatCode="#\ ##0.00_ ;\-#\ ##0.00\ ">
                  <c:v>33.428415000000001</c:v>
                </c:pt>
                <c:pt idx="357" formatCode="#\ ##0.00_ ;\-#\ ##0.00\ ">
                  <c:v>32.714129</c:v>
                </c:pt>
                <c:pt idx="358" formatCode="#\ ##0.00_ ;\-#\ ##0.00\ ">
                  <c:v>32.359161</c:v>
                </c:pt>
                <c:pt idx="359" formatCode="#\ ##0.00_ ;\-#\ ##0.00\ ">
                  <c:v>31.732395</c:v>
                </c:pt>
                <c:pt idx="360" formatCode="#\ ##0.00_ ;\-#\ ##0.00\ ">
                  <c:v>31.904049000000001</c:v>
                </c:pt>
                <c:pt idx="361" formatCode="#\ ##0.00_ ;\-#\ ##0.00\ ">
                  <c:v>33.378228</c:v>
                </c:pt>
                <c:pt idx="362" formatCode="#\ ##0.00_ ;\-#\ ##0.00\ ">
                  <c:v>34.6</c:v>
                </c:pt>
                <c:pt idx="363" formatCode="#\ ##0.00_ ;\-#\ ##0.00\ ">
                  <c:v>33.788888</c:v>
                </c:pt>
                <c:pt idx="364" formatCode="#\ ##0.00_ ;\-#\ ##0.00\ ">
                  <c:v>33.476542999999999</c:v>
                </c:pt>
                <c:pt idx="365" formatCode="#,##0.00">
                  <c:v>33.408504000000001</c:v>
                </c:pt>
                <c:pt idx="366" formatCode="#\ ##0.00_ ;\-#\ ##0.00\ ">
                  <c:v>33.545389</c:v>
                </c:pt>
                <c:pt idx="367" formatCode="#\ ##0.00_ ;\-#\ ##0.00\ ">
                  <c:v>34.116154000000002</c:v>
                </c:pt>
                <c:pt idx="368" formatCode="#,##0.00">
                  <c:v>34.116154000000002</c:v>
                </c:pt>
                <c:pt idx="369" formatCode="#,##0.00">
                  <c:v>35.077019</c:v>
                </c:pt>
                <c:pt idx="370" formatCode="#,##0.00">
                  <c:v>34.957349999999998</c:v>
                </c:pt>
                <c:pt idx="371" formatCode="#,##0.00">
                  <c:v>35.290683000000001</c:v>
                </c:pt>
                <c:pt idx="372" formatCode="#,##0.00">
                  <c:v>35.179572</c:v>
                </c:pt>
                <c:pt idx="373" formatCode="#,##0.00">
                  <c:v>34.327019</c:v>
                </c:pt>
                <c:pt idx="374" formatCode="#,##0.00">
                  <c:v>33.901794000000002</c:v>
                </c:pt>
                <c:pt idx="375" formatCode="#,##0.00">
                  <c:v>33.957349999999998</c:v>
                </c:pt>
                <c:pt idx="376" formatCode="#,##0.00">
                  <c:v>33.722222000000002</c:v>
                </c:pt>
                <c:pt idx="377" formatCode="#,##0.00">
                  <c:v>33.735128000000003</c:v>
                </c:pt>
                <c:pt idx="378" formatCode="#,##0.00">
                  <c:v>33.957349999999998</c:v>
                </c:pt>
                <c:pt idx="379" formatCode="#,##0.00">
                  <c:v>33.512906000000001</c:v>
                </c:pt>
                <c:pt idx="380" formatCode="#,##0.00">
                  <c:v>33.512906000000001</c:v>
                </c:pt>
                <c:pt idx="381" formatCode="#,##0.00">
                  <c:v>32.768461000000002</c:v>
                </c:pt>
                <c:pt idx="382" formatCode="#,##0.00">
                  <c:v>32.212905999999997</c:v>
                </c:pt>
                <c:pt idx="383" formatCode="#,##0.00">
                  <c:v>31.735128</c:v>
                </c:pt>
                <c:pt idx="384" formatCode="#,##0.00">
                  <c:v>31.568460999999999</c:v>
                </c:pt>
                <c:pt idx="385" formatCode="#,##0.00">
                  <c:v>31.187179</c:v>
                </c:pt>
                <c:pt idx="386" formatCode="#,##0.00">
                  <c:v>30.742735</c:v>
                </c:pt>
                <c:pt idx="387" formatCode="#,##0.00">
                  <c:v>29.960577000000001</c:v>
                </c:pt>
                <c:pt idx="388" formatCode="#,##0.00">
                  <c:v>29.460576</c:v>
                </c:pt>
                <c:pt idx="389" formatCode="#,##0.00">
                  <c:v>28.889519</c:v>
                </c:pt>
                <c:pt idx="390" formatCode="#,##0.00">
                  <c:v>28.014519</c:v>
                </c:pt>
                <c:pt idx="391" formatCode="#,##0.00">
                  <c:v>27.764519</c:v>
                </c:pt>
                <c:pt idx="392" formatCode="#,##0.00">
                  <c:v>27.639519</c:v>
                </c:pt>
                <c:pt idx="393" formatCode="#,##0.00">
                  <c:v>27.639519</c:v>
                </c:pt>
                <c:pt idx="394" formatCode="#,##0.00">
                  <c:v>28.389519</c:v>
                </c:pt>
                <c:pt idx="395" formatCode="#,##0.00">
                  <c:v>28.827019</c:v>
                </c:pt>
                <c:pt idx="396" formatCode="#,##0.00">
                  <c:v>28.702019</c:v>
                </c:pt>
                <c:pt idx="397" formatCode="#,##0.00">
                  <c:v>29.077019</c:v>
                </c:pt>
                <c:pt idx="398" formatCode="#,##0.00">
                  <c:v>29.077019</c:v>
                </c:pt>
                <c:pt idx="399" formatCode="#,##0.00">
                  <c:v>29.014519</c:v>
                </c:pt>
                <c:pt idx="400" formatCode="#,##0.00">
                  <c:v>28.827019</c:v>
                </c:pt>
                <c:pt idx="401" formatCode="#,##0.00">
                  <c:v>28.764519</c:v>
                </c:pt>
                <c:pt idx="402" formatCode="#,##0.00">
                  <c:v>29.577019</c:v>
                </c:pt>
                <c:pt idx="403" formatCode="#,##0.00">
                  <c:v>29.577019</c:v>
                </c:pt>
                <c:pt idx="404" formatCode="#,##0.00">
                  <c:v>29.952019</c:v>
                </c:pt>
                <c:pt idx="405" formatCode="#,##0.00">
                  <c:v>29.827019</c:v>
                </c:pt>
                <c:pt idx="406" formatCode="#,##0.00">
                  <c:v>28.952019</c:v>
                </c:pt>
                <c:pt idx="407" formatCode="#,##0.00">
                  <c:v>28.3</c:v>
                </c:pt>
                <c:pt idx="408" formatCode="#,##0.00">
                  <c:v>28.764519</c:v>
                </c:pt>
                <c:pt idx="409" formatCode="#,##0.00">
                  <c:v>28.764519</c:v>
                </c:pt>
                <c:pt idx="410" formatCode="#,##0.00">
                  <c:v>28.764519</c:v>
                </c:pt>
                <c:pt idx="411" formatCode="#,##0.00">
                  <c:v>28.764519</c:v>
                </c:pt>
                <c:pt idx="412" formatCode="#,##0.00">
                  <c:v>27.952019</c:v>
                </c:pt>
                <c:pt idx="413" formatCode="#,##0.00">
                  <c:v>27.3</c:v>
                </c:pt>
                <c:pt idx="414" formatCode="#,##0.00">
                  <c:v>27.827019</c:v>
                </c:pt>
                <c:pt idx="415" formatCode="#,##0.00">
                  <c:v>27.5</c:v>
                </c:pt>
                <c:pt idx="416" formatCode="#,##0.00">
                  <c:v>27.952019</c:v>
                </c:pt>
                <c:pt idx="417" formatCode="#,##0.00">
                  <c:v>28.139519</c:v>
                </c:pt>
                <c:pt idx="418" formatCode="#,##0.00">
                  <c:v>28.639519</c:v>
                </c:pt>
                <c:pt idx="419" formatCode="#,##0.00">
                  <c:v>31</c:v>
                </c:pt>
                <c:pt idx="420" formatCode="#,##0.00">
                  <c:v>30.764519</c:v>
                </c:pt>
                <c:pt idx="421" formatCode="#,##0.00">
                  <c:v>31.8</c:v>
                </c:pt>
                <c:pt idx="422" formatCode="#,##0.00">
                  <c:v>31.894931</c:v>
                </c:pt>
                <c:pt idx="423" formatCode="#,##0.00">
                  <c:v>32.799999999999997</c:v>
                </c:pt>
                <c:pt idx="424" formatCode="#,##0.00">
                  <c:v>34.345564000000003</c:v>
                </c:pt>
                <c:pt idx="425" formatCode="#,##0.00">
                  <c:v>33.908064000000003</c:v>
                </c:pt>
                <c:pt idx="426" formatCode="#,##0.00">
                  <c:v>33.908064000000003</c:v>
                </c:pt>
                <c:pt idx="427" formatCode="#,##0.00">
                  <c:v>34.845564000000003</c:v>
                </c:pt>
                <c:pt idx="428" formatCode="#,##0.00">
                  <c:v>35.533064000000003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82-47E2-9D4D-18ED6848FE35}"/>
            </c:ext>
          </c:extLst>
        </c:ser>
        <c:ser>
          <c:idx val="0"/>
          <c:order val="2"/>
          <c:tx>
            <c:strRef>
              <c:f>'5.4'!$D$25</c:f>
              <c:strCache>
                <c:ptCount val="1"/>
                <c:pt idx="0">
                  <c:v>Local authorities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'5.4'!$D$26:$D$454</c:f>
              <c:numCache>
                <c:formatCode>General</c:formatCode>
                <c:ptCount val="429"/>
                <c:pt idx="0">
                  <c:v>35.988923807831704</c:v>
                </c:pt>
                <c:pt idx="1">
                  <c:v>35.609238881691603</c:v>
                </c:pt>
                <c:pt idx="2">
                  <c:v>35.614754490160102</c:v>
                </c:pt>
                <c:pt idx="3">
                  <c:v>33.222377402479999</c:v>
                </c:pt>
                <c:pt idx="4">
                  <c:v>33.089243775165301</c:v>
                </c:pt>
                <c:pt idx="5">
                  <c:v>33.6640545129735</c:v>
                </c:pt>
                <c:pt idx="6">
                  <c:v>35.889244904185098</c:v>
                </c:pt>
                <c:pt idx="7">
                  <c:v>37.941736315114198</c:v>
                </c:pt>
                <c:pt idx="8">
                  <c:v>39.0082748205255</c:v>
                </c:pt>
                <c:pt idx="9">
                  <c:v>40.451860470093003</c:v>
                </c:pt>
                <c:pt idx="10">
                  <c:v>40.410280382017497</c:v>
                </c:pt>
                <c:pt idx="11">
                  <c:v>40.150283303626303</c:v>
                </c:pt>
                <c:pt idx="12">
                  <c:v>41.506742302720099</c:v>
                </c:pt>
                <c:pt idx="13">
                  <c:v>42.669798126300201</c:v>
                </c:pt>
                <c:pt idx="14">
                  <c:v>43.3049609453724</c:v>
                </c:pt>
                <c:pt idx="15">
                  <c:v>51.510652211968001</c:v>
                </c:pt>
                <c:pt idx="16">
                  <c:v>43.510652211968001</c:v>
                </c:pt>
                <c:pt idx="17">
                  <c:v>43.571428571428598</c:v>
                </c:pt>
                <c:pt idx="18">
                  <c:v>43.575968387917897</c:v>
                </c:pt>
                <c:pt idx="19">
                  <c:v>43.5925984680716</c:v>
                </c:pt>
                <c:pt idx="20">
                  <c:v>42.610093211949597</c:v>
                </c:pt>
                <c:pt idx="21">
                  <c:v>42.256114565562598</c:v>
                </c:pt>
                <c:pt idx="22">
                  <c:v>41.970681897628701</c:v>
                </c:pt>
                <c:pt idx="23">
                  <c:v>42.465515585094998</c:v>
                </c:pt>
                <c:pt idx="24">
                  <c:v>42.434947347893697</c:v>
                </c:pt>
                <c:pt idx="25">
                  <c:v>41.835241978517203</c:v>
                </c:pt>
                <c:pt idx="26">
                  <c:v>42.011749710376101</c:v>
                </c:pt>
                <c:pt idx="27">
                  <c:v>42.788652406359198</c:v>
                </c:pt>
                <c:pt idx="28">
                  <c:v>41.9073819502254</c:v>
                </c:pt>
                <c:pt idx="29">
                  <c:v>42.2434198378728</c:v>
                </c:pt>
                <c:pt idx="30">
                  <c:v>41.7336769493037</c:v>
                </c:pt>
                <c:pt idx="31">
                  <c:v>41.279129623761001</c:v>
                </c:pt>
                <c:pt idx="32">
                  <c:v>41.248973616207302</c:v>
                </c:pt>
                <c:pt idx="33">
                  <c:v>40.816994026998202</c:v>
                </c:pt>
                <c:pt idx="34">
                  <c:v>40.185905703501298</c:v>
                </c:pt>
                <c:pt idx="35">
                  <c:v>39.941059508036702</c:v>
                </c:pt>
                <c:pt idx="36">
                  <c:v>39.501627363356498</c:v>
                </c:pt>
                <c:pt idx="37">
                  <c:v>39.342402235758399</c:v>
                </c:pt>
                <c:pt idx="38">
                  <c:v>39.565852089004203</c:v>
                </c:pt>
                <c:pt idx="39">
                  <c:v>40.378742264069103</c:v>
                </c:pt>
                <c:pt idx="40">
                  <c:v>39.602470644128701</c:v>
                </c:pt>
                <c:pt idx="41">
                  <c:v>39.480445165197501</c:v>
                </c:pt>
                <c:pt idx="42">
                  <c:v>39.771160713350497</c:v>
                </c:pt>
                <c:pt idx="43">
                  <c:v>39.677563205292003</c:v>
                </c:pt>
                <c:pt idx="44">
                  <c:v>39.118285206279097</c:v>
                </c:pt>
                <c:pt idx="45">
                  <c:v>38.843285206279099</c:v>
                </c:pt>
                <c:pt idx="46">
                  <c:v>39.296607069296002</c:v>
                </c:pt>
                <c:pt idx="47">
                  <c:v>40.391105714722102</c:v>
                </c:pt>
                <c:pt idx="48">
                  <c:v>40.030385009936303</c:v>
                </c:pt>
                <c:pt idx="49">
                  <c:v>40.482055863542399</c:v>
                </c:pt>
                <c:pt idx="50">
                  <c:v>40.623992175411999</c:v>
                </c:pt>
                <c:pt idx="51">
                  <c:v>40.536263347561501</c:v>
                </c:pt>
                <c:pt idx="52">
                  <c:v>40.681858250109698</c:v>
                </c:pt>
                <c:pt idx="53">
                  <c:v>41.651717242669299</c:v>
                </c:pt>
                <c:pt idx="54">
                  <c:v>42.408305836636501</c:v>
                </c:pt>
                <c:pt idx="55">
                  <c:v>42.054393833489698</c:v>
                </c:pt>
                <c:pt idx="56">
                  <c:v>43.1948843857827</c:v>
                </c:pt>
                <c:pt idx="57">
                  <c:v>42.477794974307898</c:v>
                </c:pt>
                <c:pt idx="58">
                  <c:v>42.161082631526902</c:v>
                </c:pt>
                <c:pt idx="59">
                  <c:v>42.092919986264803</c:v>
                </c:pt>
                <c:pt idx="60">
                  <c:v>42.123255724420801</c:v>
                </c:pt>
                <c:pt idx="61">
                  <c:v>41.877593364277097</c:v>
                </c:pt>
                <c:pt idx="62">
                  <c:v>41.736840690485003</c:v>
                </c:pt>
                <c:pt idx="63">
                  <c:v>41.804639009226101</c:v>
                </c:pt>
                <c:pt idx="64">
                  <c:v>41.779397046280799</c:v>
                </c:pt>
                <c:pt idx="65">
                  <c:v>41.900074916711098</c:v>
                </c:pt>
                <c:pt idx="66">
                  <c:v>42.740004056646299</c:v>
                </c:pt>
                <c:pt idx="67">
                  <c:v>42.365004056646299</c:v>
                </c:pt>
                <c:pt idx="68">
                  <c:v>42.862218232117499</c:v>
                </c:pt>
                <c:pt idx="69">
                  <c:v>44.213158235859702</c:v>
                </c:pt>
                <c:pt idx="70">
                  <c:v>44.844267650066698</c:v>
                </c:pt>
                <c:pt idx="71">
                  <c:v>44.611249157028404</c:v>
                </c:pt>
                <c:pt idx="72">
                  <c:v>44.285922946307103</c:v>
                </c:pt>
                <c:pt idx="73">
                  <c:v>44.092386992213598</c:v>
                </c:pt>
                <c:pt idx="74">
                  <c:v>44.056654576297099</c:v>
                </c:pt>
                <c:pt idx="75">
                  <c:v>44.046057014365999</c:v>
                </c:pt>
                <c:pt idx="76">
                  <c:v>44.172810588597301</c:v>
                </c:pt>
                <c:pt idx="77">
                  <c:v>44.3001485197424</c:v>
                </c:pt>
                <c:pt idx="78">
                  <c:v>44.101530030276599</c:v>
                </c:pt>
                <c:pt idx="79">
                  <c:v>44.192895521699</c:v>
                </c:pt>
                <c:pt idx="80">
                  <c:v>43.923216457705202</c:v>
                </c:pt>
                <c:pt idx="81">
                  <c:v>43.708755146779097</c:v>
                </c:pt>
                <c:pt idx="82">
                  <c:v>43.1735784011682</c:v>
                </c:pt>
                <c:pt idx="83">
                  <c:v>43.104084743369803</c:v>
                </c:pt>
                <c:pt idx="84">
                  <c:v>43.153369439986001</c:v>
                </c:pt>
                <c:pt idx="85">
                  <c:v>43.191326468194198</c:v>
                </c:pt>
                <c:pt idx="86">
                  <c:v>43.297068051142503</c:v>
                </c:pt>
                <c:pt idx="87">
                  <c:v>43.239923279794503</c:v>
                </c:pt>
                <c:pt idx="88">
                  <c:v>44.102221706847402</c:v>
                </c:pt>
                <c:pt idx="89">
                  <c:v>44.365301213482901</c:v>
                </c:pt>
                <c:pt idx="90">
                  <c:v>44.213492607289297</c:v>
                </c:pt>
                <c:pt idx="91">
                  <c:v>46.447721208912903</c:v>
                </c:pt>
                <c:pt idx="92">
                  <c:v>46.458778209871198</c:v>
                </c:pt>
                <c:pt idx="93">
                  <c:v>47.154821599409402</c:v>
                </c:pt>
                <c:pt idx="94">
                  <c:v>47.237113262839202</c:v>
                </c:pt>
                <c:pt idx="95">
                  <c:v>47.022341275973297</c:v>
                </c:pt>
                <c:pt idx="96">
                  <c:v>47.775133935470002</c:v>
                </c:pt>
                <c:pt idx="97">
                  <c:v>46.684525677403698</c:v>
                </c:pt>
                <c:pt idx="98">
                  <c:v>46.7011182727665</c:v>
                </c:pt>
                <c:pt idx="99">
                  <c:v>46.302176287870999</c:v>
                </c:pt>
                <c:pt idx="100">
                  <c:v>45.805178099291197</c:v>
                </c:pt>
                <c:pt idx="101">
                  <c:v>45.606777198908297</c:v>
                </c:pt>
                <c:pt idx="102">
                  <c:v>45.525758474585601</c:v>
                </c:pt>
                <c:pt idx="103">
                  <c:v>44.935495685036997</c:v>
                </c:pt>
                <c:pt idx="104">
                  <c:v>44.845440724198802</c:v>
                </c:pt>
                <c:pt idx="105">
                  <c:v>44.431763039424801</c:v>
                </c:pt>
                <c:pt idx="106">
                  <c:v>43.744585387289703</c:v>
                </c:pt>
                <c:pt idx="107">
                  <c:v>43.779085504565103</c:v>
                </c:pt>
                <c:pt idx="108">
                  <c:v>44.278019416905202</c:v>
                </c:pt>
                <c:pt idx="109">
                  <c:v>44.325885293511597</c:v>
                </c:pt>
                <c:pt idx="110">
                  <c:v>43.649265600594198</c:v>
                </c:pt>
                <c:pt idx="111">
                  <c:v>43.6331581721631</c:v>
                </c:pt>
                <c:pt idx="112">
                  <c:v>43.557129759470399</c:v>
                </c:pt>
                <c:pt idx="113">
                  <c:v>43.466199952539696</c:v>
                </c:pt>
                <c:pt idx="114">
                  <c:v>43.097137028666403</c:v>
                </c:pt>
                <c:pt idx="115">
                  <c:v>41.863121286585901</c:v>
                </c:pt>
                <c:pt idx="116">
                  <c:v>42.505734884663703</c:v>
                </c:pt>
                <c:pt idx="117">
                  <c:v>42.4710029215357</c:v>
                </c:pt>
                <c:pt idx="118">
                  <c:v>42.659359580376197</c:v>
                </c:pt>
                <c:pt idx="119">
                  <c:v>42.665432012570598</c:v>
                </c:pt>
                <c:pt idx="120">
                  <c:v>42.5330508392382</c:v>
                </c:pt>
                <c:pt idx="121">
                  <c:v>42.521351391633502</c:v>
                </c:pt>
                <c:pt idx="122">
                  <c:v>42.5156610630304</c:v>
                </c:pt>
                <c:pt idx="123">
                  <c:v>42.437513771459002</c:v>
                </c:pt>
                <c:pt idx="124">
                  <c:v>40.7631707048183</c:v>
                </c:pt>
                <c:pt idx="125">
                  <c:v>40.637696267829199</c:v>
                </c:pt>
                <c:pt idx="126">
                  <c:v>40.641956949771298</c:v>
                </c:pt>
                <c:pt idx="127">
                  <c:v>39.670175187831298</c:v>
                </c:pt>
                <c:pt idx="128">
                  <c:v>39.483587753368298</c:v>
                </c:pt>
                <c:pt idx="129">
                  <c:v>38.748192741565703</c:v>
                </c:pt>
                <c:pt idx="130">
                  <c:v>39.035137311609297</c:v>
                </c:pt>
                <c:pt idx="131">
                  <c:v>38.936886205653998</c:v>
                </c:pt>
                <c:pt idx="132">
                  <c:v>38.660954077728</c:v>
                </c:pt>
                <c:pt idx="133">
                  <c:v>38.412847926167203</c:v>
                </c:pt>
                <c:pt idx="134">
                  <c:v>38.422039198609298</c:v>
                </c:pt>
                <c:pt idx="135">
                  <c:v>38.260602312196198</c:v>
                </c:pt>
                <c:pt idx="136">
                  <c:v>38.436378650152498</c:v>
                </c:pt>
                <c:pt idx="137">
                  <c:v>37.589498151560001</c:v>
                </c:pt>
                <c:pt idx="138">
                  <c:v>37.587621516292202</c:v>
                </c:pt>
                <c:pt idx="139">
                  <c:v>37.569214892164702</c:v>
                </c:pt>
                <c:pt idx="140">
                  <c:v>37.520062948960899</c:v>
                </c:pt>
                <c:pt idx="141">
                  <c:v>37.306075486434601</c:v>
                </c:pt>
                <c:pt idx="142">
                  <c:v>37.052825837602299</c:v>
                </c:pt>
                <c:pt idx="143">
                  <c:v>36.291757910775999</c:v>
                </c:pt>
                <c:pt idx="144">
                  <c:v>36.069052484187502</c:v>
                </c:pt>
                <c:pt idx="145">
                  <c:v>36.135678214171399</c:v>
                </c:pt>
                <c:pt idx="146">
                  <c:v>35.995020087432501</c:v>
                </c:pt>
                <c:pt idx="147">
                  <c:v>36.1013478880609</c:v>
                </c:pt>
                <c:pt idx="148">
                  <c:v>36.076697232576301</c:v>
                </c:pt>
                <c:pt idx="149">
                  <c:v>35.826697232576301</c:v>
                </c:pt>
                <c:pt idx="150">
                  <c:v>35.826697232576301</c:v>
                </c:pt>
                <c:pt idx="151">
                  <c:v>35.826697232576301</c:v>
                </c:pt>
                <c:pt idx="152">
                  <c:v>35.724712373332501</c:v>
                </c:pt>
                <c:pt idx="153">
                  <c:v>35.741592401243302</c:v>
                </c:pt>
                <c:pt idx="154">
                  <c:v>35.742526168628302</c:v>
                </c:pt>
                <c:pt idx="155">
                  <c:v>36.351626217454097</c:v>
                </c:pt>
                <c:pt idx="156">
                  <c:v>36.1065083076858</c:v>
                </c:pt>
                <c:pt idx="157">
                  <c:v>36.095667758314001</c:v>
                </c:pt>
                <c:pt idx="158">
                  <c:v>36.110768277767001</c:v>
                </c:pt>
                <c:pt idx="159">
                  <c:v>36.068389546265401</c:v>
                </c:pt>
                <c:pt idx="160">
                  <c:v>36.2170018959998</c:v>
                </c:pt>
                <c:pt idx="161">
                  <c:v>36.478926348600503</c:v>
                </c:pt>
                <c:pt idx="162">
                  <c:v>36.938847402883198</c:v>
                </c:pt>
                <c:pt idx="163">
                  <c:v>36.944128154452102</c:v>
                </c:pt>
                <c:pt idx="164">
                  <c:v>36.943263529266503</c:v>
                </c:pt>
                <c:pt idx="165">
                  <c:v>36.374057304717397</c:v>
                </c:pt>
                <c:pt idx="166">
                  <c:v>36.357257280757587</c:v>
                </c:pt>
                <c:pt idx="167">
                  <c:v>36.357717991410084</c:v>
                </c:pt>
                <c:pt idx="168">
                  <c:v>36.351347888060928</c:v>
                </c:pt>
                <c:pt idx="169">
                  <c:v>36.383062167440599</c:v>
                </c:pt>
                <c:pt idx="170">
                  <c:v>36.421613522321763</c:v>
                </c:pt>
                <c:pt idx="171">
                  <c:v>36.475318953238904</c:v>
                </c:pt>
                <c:pt idx="172">
                  <c:v>36.526504476345195</c:v>
                </c:pt>
                <c:pt idx="173">
                  <c:v>36.526504476345195</c:v>
                </c:pt>
                <c:pt idx="174">
                  <c:v>36.468265871348855</c:v>
                </c:pt>
                <c:pt idx="175">
                  <c:v>36.228022871920686</c:v>
                </c:pt>
                <c:pt idx="176">
                  <c:v>36.093638820760823</c:v>
                </c:pt>
                <c:pt idx="177">
                  <c:v>36.625</c:v>
                </c:pt>
                <c:pt idx="178">
                  <c:v>36.375</c:v>
                </c:pt>
                <c:pt idx="179">
                  <c:v>36.25</c:v>
                </c:pt>
                <c:pt idx="180">
                  <c:v>34.75</c:v>
                </c:pt>
                <c:pt idx="181">
                  <c:v>34.5</c:v>
                </c:pt>
                <c:pt idx="182">
                  <c:v>33.875</c:v>
                </c:pt>
                <c:pt idx="183">
                  <c:v>33.75</c:v>
                </c:pt>
                <c:pt idx="184">
                  <c:v>33</c:v>
                </c:pt>
                <c:pt idx="185">
                  <c:v>32.875</c:v>
                </c:pt>
                <c:pt idx="186">
                  <c:v>32.875</c:v>
                </c:pt>
                <c:pt idx="187">
                  <c:v>32.875</c:v>
                </c:pt>
                <c:pt idx="188">
                  <c:v>32.875</c:v>
                </c:pt>
                <c:pt idx="189">
                  <c:v>32.875</c:v>
                </c:pt>
                <c:pt idx="190">
                  <c:v>32.875</c:v>
                </c:pt>
                <c:pt idx="191">
                  <c:v>32.875</c:v>
                </c:pt>
                <c:pt idx="192">
                  <c:v>32.125</c:v>
                </c:pt>
                <c:pt idx="193">
                  <c:v>31.625</c:v>
                </c:pt>
                <c:pt idx="194">
                  <c:v>31.5</c:v>
                </c:pt>
                <c:pt idx="195">
                  <c:v>31.5</c:v>
                </c:pt>
                <c:pt idx="196">
                  <c:v>31.5</c:v>
                </c:pt>
                <c:pt idx="197">
                  <c:v>31.2</c:v>
                </c:pt>
                <c:pt idx="198">
                  <c:v>31.2</c:v>
                </c:pt>
                <c:pt idx="199">
                  <c:v>31.2</c:v>
                </c:pt>
                <c:pt idx="200">
                  <c:v>31.25</c:v>
                </c:pt>
                <c:pt idx="201">
                  <c:v>31.25</c:v>
                </c:pt>
                <c:pt idx="202">
                  <c:v>31.25</c:v>
                </c:pt>
                <c:pt idx="203">
                  <c:v>31.25</c:v>
                </c:pt>
                <c:pt idx="204">
                  <c:v>31.375</c:v>
                </c:pt>
                <c:pt idx="205">
                  <c:v>31.310616</c:v>
                </c:pt>
                <c:pt idx="206">
                  <c:v>31.125</c:v>
                </c:pt>
                <c:pt idx="207">
                  <c:v>31.140625</c:v>
                </c:pt>
                <c:pt idx="208">
                  <c:v>30.75</c:v>
                </c:pt>
                <c:pt idx="209">
                  <c:v>30.125</c:v>
                </c:pt>
                <c:pt idx="210">
                  <c:v>30.125</c:v>
                </c:pt>
                <c:pt idx="211">
                  <c:v>30.125</c:v>
                </c:pt>
                <c:pt idx="212">
                  <c:v>29.375</c:v>
                </c:pt>
                <c:pt idx="213">
                  <c:v>29.625</c:v>
                </c:pt>
                <c:pt idx="214">
                  <c:v>30</c:v>
                </c:pt>
                <c:pt idx="215">
                  <c:v>30.375</c:v>
                </c:pt>
                <c:pt idx="216">
                  <c:v>30.25</c:v>
                </c:pt>
                <c:pt idx="217">
                  <c:v>29.375</c:v>
                </c:pt>
                <c:pt idx="218">
                  <c:v>29.375</c:v>
                </c:pt>
                <c:pt idx="219">
                  <c:v>29.125</c:v>
                </c:pt>
                <c:pt idx="220">
                  <c:v>24.785713999999999</c:v>
                </c:pt>
                <c:pt idx="221">
                  <c:v>24.642856999999999</c:v>
                </c:pt>
                <c:pt idx="222">
                  <c:v>26</c:v>
                </c:pt>
                <c:pt idx="223">
                  <c:v>26.285713999999999</c:v>
                </c:pt>
                <c:pt idx="224">
                  <c:v>26.285713999999999</c:v>
                </c:pt>
                <c:pt idx="225">
                  <c:v>26.428571000000002</c:v>
                </c:pt>
                <c:pt idx="226">
                  <c:v>26.428571000000002</c:v>
                </c:pt>
                <c:pt idx="227">
                  <c:v>27</c:v>
                </c:pt>
                <c:pt idx="228">
                  <c:v>26.65476</c:v>
                </c:pt>
                <c:pt idx="229">
                  <c:v>23.285713999999999</c:v>
                </c:pt>
                <c:pt idx="230">
                  <c:v>22.785713999999999</c:v>
                </c:pt>
                <c:pt idx="231">
                  <c:v>22.785713999999999</c:v>
                </c:pt>
                <c:pt idx="232">
                  <c:v>22.785713999999999</c:v>
                </c:pt>
                <c:pt idx="233">
                  <c:v>22.785713999999999</c:v>
                </c:pt>
                <c:pt idx="234">
                  <c:v>22.928571000000002</c:v>
                </c:pt>
                <c:pt idx="235">
                  <c:v>24.36</c:v>
                </c:pt>
                <c:pt idx="236">
                  <c:v>24.071428000000001</c:v>
                </c:pt>
                <c:pt idx="237">
                  <c:v>24.071428000000001</c:v>
                </c:pt>
                <c:pt idx="238">
                  <c:v>24.357142</c:v>
                </c:pt>
                <c:pt idx="239">
                  <c:v>24.61</c:v>
                </c:pt>
                <c:pt idx="240">
                  <c:v>24.038571000000001</c:v>
                </c:pt>
                <c:pt idx="241">
                  <c:v>24.038571000000001</c:v>
                </c:pt>
                <c:pt idx="242">
                  <c:v>24.038571000000001</c:v>
                </c:pt>
                <c:pt idx="243">
                  <c:v>24.038571000000001</c:v>
                </c:pt>
                <c:pt idx="244">
                  <c:v>25.083333</c:v>
                </c:pt>
                <c:pt idx="245">
                  <c:v>25.083333</c:v>
                </c:pt>
                <c:pt idx="246">
                  <c:v>25.25</c:v>
                </c:pt>
                <c:pt idx="247">
                  <c:v>26.75</c:v>
                </c:pt>
                <c:pt idx="248">
                  <c:v>30.25</c:v>
                </c:pt>
                <c:pt idx="249">
                  <c:v>32.25</c:v>
                </c:pt>
                <c:pt idx="250">
                  <c:v>32.083333000000003</c:v>
                </c:pt>
                <c:pt idx="251">
                  <c:v>32.083333000000003</c:v>
                </c:pt>
                <c:pt idx="252">
                  <c:v>30.7</c:v>
                </c:pt>
                <c:pt idx="253">
                  <c:v>30.7</c:v>
                </c:pt>
                <c:pt idx="254">
                  <c:v>30.9</c:v>
                </c:pt>
                <c:pt idx="255">
                  <c:v>30.5</c:v>
                </c:pt>
                <c:pt idx="256">
                  <c:v>31.3</c:v>
                </c:pt>
                <c:pt idx="257">
                  <c:v>32.299999999999997</c:v>
                </c:pt>
                <c:pt idx="258">
                  <c:v>34.5</c:v>
                </c:pt>
                <c:pt idx="259">
                  <c:v>36.9</c:v>
                </c:pt>
                <c:pt idx="260">
                  <c:v>46.7</c:v>
                </c:pt>
                <c:pt idx="261">
                  <c:v>48.5</c:v>
                </c:pt>
                <c:pt idx="262">
                  <c:v>51.9</c:v>
                </c:pt>
                <c:pt idx="263">
                  <c:v>59.033332999999999</c:v>
                </c:pt>
                <c:pt idx="264">
                  <c:v>58.792852000000003</c:v>
                </c:pt>
                <c:pt idx="265">
                  <c:v>56.843333000000001</c:v>
                </c:pt>
                <c:pt idx="266">
                  <c:v>55.350490999999998</c:v>
                </c:pt>
                <c:pt idx="267">
                  <c:v>56.183824999999999</c:v>
                </c:pt>
                <c:pt idx="268">
                  <c:v>56.671250000000001</c:v>
                </c:pt>
                <c:pt idx="269">
                  <c:v>62.684289</c:v>
                </c:pt>
                <c:pt idx="270">
                  <c:v>64.150000000000006</c:v>
                </c:pt>
                <c:pt idx="271">
                  <c:v>66.111322999999999</c:v>
                </c:pt>
                <c:pt idx="272">
                  <c:v>67.890900000000002</c:v>
                </c:pt>
                <c:pt idx="273">
                  <c:v>70.694845999999998</c:v>
                </c:pt>
                <c:pt idx="274">
                  <c:v>71.305808999999996</c:v>
                </c:pt>
                <c:pt idx="275">
                  <c:v>70.020094999999998</c:v>
                </c:pt>
                <c:pt idx="276">
                  <c:v>70.555746999999997</c:v>
                </c:pt>
                <c:pt idx="277">
                  <c:v>66.376249999999999</c:v>
                </c:pt>
                <c:pt idx="278">
                  <c:v>66.522897</c:v>
                </c:pt>
                <c:pt idx="279">
                  <c:v>66.765015000000005</c:v>
                </c:pt>
                <c:pt idx="280">
                  <c:v>66.828253000000004</c:v>
                </c:pt>
                <c:pt idx="281">
                  <c:v>67.545062999999999</c:v>
                </c:pt>
                <c:pt idx="282">
                  <c:v>69.068516000000002</c:v>
                </c:pt>
                <c:pt idx="283">
                  <c:v>70.905992999999995</c:v>
                </c:pt>
                <c:pt idx="284">
                  <c:v>70.894396999999998</c:v>
                </c:pt>
                <c:pt idx="285">
                  <c:v>70.885227</c:v>
                </c:pt>
                <c:pt idx="286">
                  <c:v>70.805926999999997</c:v>
                </c:pt>
                <c:pt idx="287">
                  <c:v>70.491387000000003</c:v>
                </c:pt>
                <c:pt idx="288">
                  <c:v>70.198644000000002</c:v>
                </c:pt>
                <c:pt idx="289">
                  <c:v>71.017459000000002</c:v>
                </c:pt>
                <c:pt idx="290">
                  <c:v>70.471011000000004</c:v>
                </c:pt>
                <c:pt idx="291">
                  <c:v>70.943042000000005</c:v>
                </c:pt>
                <c:pt idx="292">
                  <c:v>71.178017999999994</c:v>
                </c:pt>
                <c:pt idx="293">
                  <c:v>71.048381000000006</c:v>
                </c:pt>
                <c:pt idx="294">
                  <c:v>71.131370000000004</c:v>
                </c:pt>
                <c:pt idx="295">
                  <c:v>71.195722000000004</c:v>
                </c:pt>
                <c:pt idx="296">
                  <c:v>71.214285000000004</c:v>
                </c:pt>
                <c:pt idx="297">
                  <c:v>71.331974000000002</c:v>
                </c:pt>
                <c:pt idx="298">
                  <c:v>70.813395</c:v>
                </c:pt>
                <c:pt idx="299">
                  <c:v>69.128720999999999</c:v>
                </c:pt>
                <c:pt idx="300">
                  <c:v>68.039894000000004</c:v>
                </c:pt>
                <c:pt idx="301">
                  <c:v>67.314325999999994</c:v>
                </c:pt>
                <c:pt idx="302">
                  <c:v>69.206474999999998</c:v>
                </c:pt>
                <c:pt idx="303">
                  <c:v>66.986000000000004</c:v>
                </c:pt>
                <c:pt idx="304">
                  <c:v>65.843142999999998</c:v>
                </c:pt>
                <c:pt idx="305">
                  <c:v>65.557428000000002</c:v>
                </c:pt>
                <c:pt idx="306">
                  <c:v>64.557428000000002</c:v>
                </c:pt>
                <c:pt idx="307">
                  <c:v>62.75</c:v>
                </c:pt>
                <c:pt idx="308">
                  <c:v>61.083333000000003</c:v>
                </c:pt>
                <c:pt idx="309">
                  <c:v>60.083333000000003</c:v>
                </c:pt>
                <c:pt idx="310">
                  <c:v>57.7</c:v>
                </c:pt>
                <c:pt idx="311">
                  <c:v>56.9</c:v>
                </c:pt>
                <c:pt idx="312">
                  <c:v>56.7</c:v>
                </c:pt>
                <c:pt idx="313">
                  <c:v>56.928570999999998</c:v>
                </c:pt>
                <c:pt idx="314">
                  <c:v>56.928570999999998</c:v>
                </c:pt>
                <c:pt idx="315">
                  <c:v>57.357142000000003</c:v>
                </c:pt>
                <c:pt idx="316">
                  <c:v>57.357142000000003</c:v>
                </c:pt>
                <c:pt idx="317">
                  <c:v>56.928570999999998</c:v>
                </c:pt>
                <c:pt idx="318">
                  <c:v>55.928570999999998</c:v>
                </c:pt>
                <c:pt idx="319">
                  <c:v>56.357142000000003</c:v>
                </c:pt>
                <c:pt idx="320">
                  <c:v>55.928570999999998</c:v>
                </c:pt>
                <c:pt idx="321">
                  <c:v>54.75</c:v>
                </c:pt>
                <c:pt idx="322">
                  <c:v>55.083333000000003</c:v>
                </c:pt>
                <c:pt idx="323">
                  <c:v>55.714286000000001</c:v>
                </c:pt>
                <c:pt idx="324">
                  <c:v>56.357142000000003</c:v>
                </c:pt>
                <c:pt idx="325">
                  <c:v>56.5</c:v>
                </c:pt>
                <c:pt idx="326">
                  <c:v>56.125</c:v>
                </c:pt>
                <c:pt idx="327">
                  <c:v>54.25</c:v>
                </c:pt>
                <c:pt idx="328">
                  <c:v>53.8</c:v>
                </c:pt>
                <c:pt idx="329">
                  <c:v>50</c:v>
                </c:pt>
                <c:pt idx="330">
                  <c:v>46.6</c:v>
                </c:pt>
                <c:pt idx="331">
                  <c:v>48</c:v>
                </c:pt>
                <c:pt idx="332">
                  <c:v>47.6</c:v>
                </c:pt>
                <c:pt idx="333">
                  <c:v>47.32</c:v>
                </c:pt>
                <c:pt idx="334">
                  <c:v>47.32</c:v>
                </c:pt>
                <c:pt idx="335">
                  <c:v>47.25</c:v>
                </c:pt>
                <c:pt idx="336">
                  <c:v>47.25</c:v>
                </c:pt>
                <c:pt idx="337">
                  <c:v>46.65</c:v>
                </c:pt>
                <c:pt idx="338">
                  <c:v>45.93</c:v>
                </c:pt>
                <c:pt idx="339">
                  <c:v>44.988332999999997</c:v>
                </c:pt>
                <c:pt idx="340">
                  <c:v>44.426904</c:v>
                </c:pt>
                <c:pt idx="341">
                  <c:v>44.426904</c:v>
                </c:pt>
                <c:pt idx="342">
                  <c:v>44.346699999999998</c:v>
                </c:pt>
                <c:pt idx="343">
                  <c:v>45.049528000000002</c:v>
                </c:pt>
                <c:pt idx="344">
                  <c:v>45.049528000000002</c:v>
                </c:pt>
                <c:pt idx="345">
                  <c:v>45</c:v>
                </c:pt>
                <c:pt idx="346">
                  <c:v>45</c:v>
                </c:pt>
                <c:pt idx="347">
                  <c:v>44.666665999999999</c:v>
                </c:pt>
                <c:pt idx="348">
                  <c:v>44.666665999999999</c:v>
                </c:pt>
                <c:pt idx="349">
                  <c:v>44.333333000000003</c:v>
                </c:pt>
                <c:pt idx="350">
                  <c:v>44.166665999999999</c:v>
                </c:pt>
                <c:pt idx="351">
                  <c:v>44.166665999999999</c:v>
                </c:pt>
                <c:pt idx="352">
                  <c:v>44.166665999999999</c:v>
                </c:pt>
                <c:pt idx="353">
                  <c:v>43.452379999999998</c:v>
                </c:pt>
                <c:pt idx="354">
                  <c:v>42.921768</c:v>
                </c:pt>
                <c:pt idx="355">
                  <c:v>42.417394999999999</c:v>
                </c:pt>
                <c:pt idx="356">
                  <c:v>41.569566000000002</c:v>
                </c:pt>
                <c:pt idx="357">
                  <c:v>40.4</c:v>
                </c:pt>
                <c:pt idx="358">
                  <c:v>39.783332999999999</c:v>
                </c:pt>
                <c:pt idx="359">
                  <c:v>38.927776999999999</c:v>
                </c:pt>
                <c:pt idx="360">
                  <c:v>38.951850999999998</c:v>
                </c:pt>
                <c:pt idx="361">
                  <c:v>39.455863999999998</c:v>
                </c:pt>
                <c:pt idx="362">
                  <c:v>39.373199</c:v>
                </c:pt>
                <c:pt idx="363">
                  <c:v>38.9</c:v>
                </c:pt>
                <c:pt idx="364">
                  <c:v>39.447221999999996</c:v>
                </c:pt>
                <c:pt idx="365">
                  <c:v>39.371758999999997</c:v>
                </c:pt>
                <c:pt idx="366">
                  <c:v>39.359181999999997</c:v>
                </c:pt>
                <c:pt idx="367">
                  <c:v>40.023752000000002</c:v>
                </c:pt>
                <c:pt idx="368">
                  <c:v>41.023752000000002</c:v>
                </c:pt>
                <c:pt idx="369">
                  <c:v>41.801180000000002</c:v>
                </c:pt>
                <c:pt idx="370">
                  <c:v>41.301180000000002</c:v>
                </c:pt>
                <c:pt idx="371">
                  <c:v>41.170625000000001</c:v>
                </c:pt>
                <c:pt idx="372">
                  <c:v>40.837291999999998</c:v>
                </c:pt>
                <c:pt idx="373">
                  <c:v>40.837291999999998</c:v>
                </c:pt>
                <c:pt idx="374">
                  <c:v>41.837291999999998</c:v>
                </c:pt>
                <c:pt idx="375">
                  <c:v>41.837291999999998</c:v>
                </c:pt>
                <c:pt idx="376">
                  <c:v>40.337291999999998</c:v>
                </c:pt>
                <c:pt idx="377">
                  <c:v>40.170625000000001</c:v>
                </c:pt>
                <c:pt idx="378">
                  <c:v>40.003959000000002</c:v>
                </c:pt>
                <c:pt idx="379">
                  <c:v>39.670625000000001</c:v>
                </c:pt>
                <c:pt idx="380">
                  <c:v>40.40475</c:v>
                </c:pt>
                <c:pt idx="381">
                  <c:v>40.004750000000001</c:v>
                </c:pt>
                <c:pt idx="382">
                  <c:v>38.804749999999999</c:v>
                </c:pt>
                <c:pt idx="383">
                  <c:v>38.004750000000001</c:v>
                </c:pt>
                <c:pt idx="384">
                  <c:v>36.90475</c:v>
                </c:pt>
                <c:pt idx="385">
                  <c:v>36.585700000000003</c:v>
                </c:pt>
                <c:pt idx="386">
                  <c:v>35.3857</c:v>
                </c:pt>
                <c:pt idx="387">
                  <c:v>34.785699999999999</c:v>
                </c:pt>
                <c:pt idx="388">
                  <c:v>35.40475</c:v>
                </c:pt>
                <c:pt idx="389">
                  <c:v>33.003959000000002</c:v>
                </c:pt>
                <c:pt idx="390">
                  <c:v>33.337291999999998</c:v>
                </c:pt>
                <c:pt idx="391">
                  <c:v>33.337291999999998</c:v>
                </c:pt>
                <c:pt idx="392">
                  <c:v>32.837291999999998</c:v>
                </c:pt>
                <c:pt idx="393">
                  <c:v>32.837291999999998</c:v>
                </c:pt>
                <c:pt idx="394">
                  <c:v>33.003957999999997</c:v>
                </c:pt>
                <c:pt idx="395">
                  <c:v>33.003957999999997</c:v>
                </c:pt>
                <c:pt idx="396">
                  <c:v>32.837291999999998</c:v>
                </c:pt>
                <c:pt idx="397">
                  <c:v>33.003957999999997</c:v>
                </c:pt>
                <c:pt idx="398">
                  <c:v>33.503957999999997</c:v>
                </c:pt>
                <c:pt idx="399">
                  <c:v>33.170625000000001</c:v>
                </c:pt>
                <c:pt idx="400">
                  <c:v>33.003957999999997</c:v>
                </c:pt>
                <c:pt idx="401">
                  <c:v>33.003957999999997</c:v>
                </c:pt>
                <c:pt idx="402">
                  <c:v>33.337291999999998</c:v>
                </c:pt>
                <c:pt idx="403">
                  <c:v>33.170625000000001</c:v>
                </c:pt>
                <c:pt idx="404">
                  <c:v>33.170625000000001</c:v>
                </c:pt>
                <c:pt idx="405">
                  <c:v>33.700000000000003</c:v>
                </c:pt>
                <c:pt idx="406">
                  <c:v>33.146250000000002</c:v>
                </c:pt>
                <c:pt idx="407">
                  <c:v>33.146250000000002</c:v>
                </c:pt>
                <c:pt idx="408">
                  <c:v>33.003393000000003</c:v>
                </c:pt>
                <c:pt idx="409">
                  <c:v>33.003393000000003</c:v>
                </c:pt>
                <c:pt idx="410">
                  <c:v>33.003393000000003</c:v>
                </c:pt>
                <c:pt idx="411">
                  <c:v>33.003393000000003</c:v>
                </c:pt>
                <c:pt idx="412">
                  <c:v>32.860536000000003</c:v>
                </c:pt>
                <c:pt idx="413">
                  <c:v>32.860536000000003</c:v>
                </c:pt>
                <c:pt idx="414">
                  <c:v>32.574821</c:v>
                </c:pt>
                <c:pt idx="415">
                  <c:v>32.003393000000003</c:v>
                </c:pt>
                <c:pt idx="416">
                  <c:v>32.200000000000003</c:v>
                </c:pt>
                <c:pt idx="417">
                  <c:v>32.003393000000003</c:v>
                </c:pt>
                <c:pt idx="418">
                  <c:v>32.574821</c:v>
                </c:pt>
                <c:pt idx="419">
                  <c:v>33.717677999999999</c:v>
                </c:pt>
                <c:pt idx="420">
                  <c:v>34.289107000000001</c:v>
                </c:pt>
                <c:pt idx="421">
                  <c:v>35.214851000000003</c:v>
                </c:pt>
                <c:pt idx="422" formatCode="0.00">
                  <c:v>35.548183999999999</c:v>
                </c:pt>
                <c:pt idx="423" formatCode="0.00">
                  <c:v>36.381517000000002</c:v>
                </c:pt>
                <c:pt idx="424" formatCode="0.00">
                  <c:v>37.657820999999998</c:v>
                </c:pt>
                <c:pt idx="425" formatCode="0.00">
                  <c:v>38.457821000000003</c:v>
                </c:pt>
                <c:pt idx="426" formatCode="0.00">
                  <c:v>38.657820999999998</c:v>
                </c:pt>
                <c:pt idx="427" formatCode="0.00">
                  <c:v>39.857821000000001</c:v>
                </c:pt>
                <c:pt idx="428" formatCode="0.00">
                  <c:v>41.857821000000001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82-47E2-9D4D-18ED6848FE35}"/>
            </c:ext>
          </c:extLst>
        </c:ser>
        <c:ser>
          <c:idx val="3"/>
          <c:order val="3"/>
          <c:tx>
            <c:strRef>
              <c:f>'5.4'!$E$25</c:f>
              <c:strCache>
                <c:ptCount val="1"/>
                <c:pt idx="0">
                  <c:v>Power companies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'5.4'!$E$26:$E$454</c:f>
              <c:numCache>
                <c:formatCode>#,##0.00</c:formatCode>
                <c:ptCount val="429"/>
                <c:pt idx="0">
                  <c:v>93</c:v>
                </c:pt>
                <c:pt idx="1">
                  <c:v>86.7395833333333</c:v>
                </c:pt>
                <c:pt idx="2">
                  <c:v>85.65625</c:v>
                </c:pt>
                <c:pt idx="3">
                  <c:v>87.1979166666667</c:v>
                </c:pt>
                <c:pt idx="4">
                  <c:v>87.40625</c:v>
                </c:pt>
                <c:pt idx="5">
                  <c:v>94.130952380952394</c:v>
                </c:pt>
                <c:pt idx="6">
                  <c:v>99.892857142857096</c:v>
                </c:pt>
                <c:pt idx="7">
                  <c:v>100.892857142857</c:v>
                </c:pt>
                <c:pt idx="8">
                  <c:v>95.497537382362694</c:v>
                </c:pt>
                <c:pt idx="9">
                  <c:v>96.149978404355195</c:v>
                </c:pt>
                <c:pt idx="10">
                  <c:v>96.5833333333333</c:v>
                </c:pt>
                <c:pt idx="11">
                  <c:v>94.329566158143507</c:v>
                </c:pt>
                <c:pt idx="12">
                  <c:v>95.566920491935306</c:v>
                </c:pt>
                <c:pt idx="13">
                  <c:v>96.505428108788607</c:v>
                </c:pt>
                <c:pt idx="14">
                  <c:v>97.9211357812828</c:v>
                </c:pt>
                <c:pt idx="15">
                  <c:v>98.223345126710697</c:v>
                </c:pt>
                <c:pt idx="16">
                  <c:v>98.223345126710697</c:v>
                </c:pt>
                <c:pt idx="17">
                  <c:v>99.321428571428598</c:v>
                </c:pt>
                <c:pt idx="18">
                  <c:v>98.614561393178406</c:v>
                </c:pt>
                <c:pt idx="19">
                  <c:v>96.75</c:v>
                </c:pt>
                <c:pt idx="20">
                  <c:v>95.955660204980902</c:v>
                </c:pt>
                <c:pt idx="21">
                  <c:v>96.196191388955398</c:v>
                </c:pt>
                <c:pt idx="22">
                  <c:v>95.419101733770205</c:v>
                </c:pt>
                <c:pt idx="23">
                  <c:v>96.035714285714306</c:v>
                </c:pt>
                <c:pt idx="24">
                  <c:v>95.152269335397705</c:v>
                </c:pt>
                <c:pt idx="25">
                  <c:v>95.074031607772298</c:v>
                </c:pt>
                <c:pt idx="26">
                  <c:v>96.363756328843607</c:v>
                </c:pt>
                <c:pt idx="27">
                  <c:v>95.276933500067102</c:v>
                </c:pt>
                <c:pt idx="28">
                  <c:v>94.621123035893305</c:v>
                </c:pt>
                <c:pt idx="29">
                  <c:v>93</c:v>
                </c:pt>
                <c:pt idx="30">
                  <c:v>92.225825328525502</c:v>
                </c:pt>
                <c:pt idx="31">
                  <c:v>90.825426893606206</c:v>
                </c:pt>
                <c:pt idx="32">
                  <c:v>91.435895620402107</c:v>
                </c:pt>
                <c:pt idx="33">
                  <c:v>91.068635839013893</c:v>
                </c:pt>
                <c:pt idx="34">
                  <c:v>91.504039092482401</c:v>
                </c:pt>
                <c:pt idx="35">
                  <c:v>91.258446894490405</c:v>
                </c:pt>
                <c:pt idx="36">
                  <c:v>91.280061465602699</c:v>
                </c:pt>
                <c:pt idx="37">
                  <c:v>90.928656039833697</c:v>
                </c:pt>
                <c:pt idx="38">
                  <c:v>90.931251022298099</c:v>
                </c:pt>
                <c:pt idx="39">
                  <c:v>90.814566999040295</c:v>
                </c:pt>
                <c:pt idx="40">
                  <c:v>90.873227577952093</c:v>
                </c:pt>
                <c:pt idx="41">
                  <c:v>91.264887846329202</c:v>
                </c:pt>
                <c:pt idx="42">
                  <c:v>92.361405011434201</c:v>
                </c:pt>
                <c:pt idx="43">
                  <c:v>92.607502142538607</c:v>
                </c:pt>
                <c:pt idx="44">
                  <c:v>92.743941135853703</c:v>
                </c:pt>
                <c:pt idx="45">
                  <c:v>93.206145850276499</c:v>
                </c:pt>
                <c:pt idx="46">
                  <c:v>93.247603533577205</c:v>
                </c:pt>
                <c:pt idx="47">
                  <c:v>95.662930538152807</c:v>
                </c:pt>
                <c:pt idx="48">
                  <c:v>99.021958824845598</c:v>
                </c:pt>
                <c:pt idx="49">
                  <c:v>99.036198125022594</c:v>
                </c:pt>
                <c:pt idx="50">
                  <c:v>100.851019531576</c:v>
                </c:pt>
                <c:pt idx="51">
                  <c:v>103.64793759819101</c:v>
                </c:pt>
                <c:pt idx="52">
                  <c:v>107.928004495648</c:v>
                </c:pt>
                <c:pt idx="53">
                  <c:v>111.694579855542</c:v>
                </c:pt>
                <c:pt idx="54">
                  <c:v>117.587440417799</c:v>
                </c:pt>
                <c:pt idx="55">
                  <c:v>120.90601936716099</c:v>
                </c:pt>
                <c:pt idx="56">
                  <c:v>123.260959898097</c:v>
                </c:pt>
                <c:pt idx="57">
                  <c:v>124.845384048433</c:v>
                </c:pt>
                <c:pt idx="58">
                  <c:v>123.144158388657</c:v>
                </c:pt>
                <c:pt idx="59">
                  <c:v>122.56815230326001</c:v>
                </c:pt>
                <c:pt idx="60">
                  <c:v>119.571820692621</c:v>
                </c:pt>
                <c:pt idx="61">
                  <c:v>119.101008046864</c:v>
                </c:pt>
                <c:pt idx="62">
                  <c:v>119.894858367731</c:v>
                </c:pt>
                <c:pt idx="63">
                  <c:v>120.771113255597</c:v>
                </c:pt>
                <c:pt idx="64">
                  <c:v>121.48290265753501</c:v>
                </c:pt>
                <c:pt idx="65">
                  <c:v>122.027866868408</c:v>
                </c:pt>
                <c:pt idx="66">
                  <c:v>122.29933258560401</c:v>
                </c:pt>
                <c:pt idx="67">
                  <c:v>122.29933258560401</c:v>
                </c:pt>
                <c:pt idx="68">
                  <c:v>122.461137193966</c:v>
                </c:pt>
                <c:pt idx="69">
                  <c:v>120.925183139859</c:v>
                </c:pt>
                <c:pt idx="70">
                  <c:v>124.08657439582799</c:v>
                </c:pt>
                <c:pt idx="71">
                  <c:v>123.465965555721</c:v>
                </c:pt>
                <c:pt idx="72">
                  <c:v>121.837261606445</c:v>
                </c:pt>
                <c:pt idx="73">
                  <c:v>121.018380311771</c:v>
                </c:pt>
                <c:pt idx="74">
                  <c:v>119.37148786288201</c:v>
                </c:pt>
                <c:pt idx="75">
                  <c:v>118.834382861398</c:v>
                </c:pt>
                <c:pt idx="76">
                  <c:v>119.54093480549599</c:v>
                </c:pt>
                <c:pt idx="77">
                  <c:v>119.546455316853</c:v>
                </c:pt>
                <c:pt idx="78">
                  <c:v>119.665848828821</c:v>
                </c:pt>
                <c:pt idx="79">
                  <c:v>119.66826565833701</c:v>
                </c:pt>
                <c:pt idx="80">
                  <c:v>119.871287835809</c:v>
                </c:pt>
                <c:pt idx="81">
                  <c:v>119.50232693214301</c:v>
                </c:pt>
                <c:pt idx="82">
                  <c:v>118.888604631159</c:v>
                </c:pt>
                <c:pt idx="83">
                  <c:v>118.120824529264</c:v>
                </c:pt>
                <c:pt idx="84">
                  <c:v>119.345132523064</c:v>
                </c:pt>
                <c:pt idx="85">
                  <c:v>118.71368064056701</c:v>
                </c:pt>
                <c:pt idx="86">
                  <c:v>118.735648767624</c:v>
                </c:pt>
                <c:pt idx="87">
                  <c:v>118.723459678795</c:v>
                </c:pt>
                <c:pt idx="88">
                  <c:v>121.638545313655</c:v>
                </c:pt>
                <c:pt idx="89">
                  <c:v>122.662914929628</c:v>
                </c:pt>
                <c:pt idx="90">
                  <c:v>124.728897492991</c:v>
                </c:pt>
                <c:pt idx="91">
                  <c:v>134.401753143777</c:v>
                </c:pt>
                <c:pt idx="92">
                  <c:v>130.44230859536199</c:v>
                </c:pt>
                <c:pt idx="93">
                  <c:v>133.74980761869699</c:v>
                </c:pt>
                <c:pt idx="94">
                  <c:v>133.91761839418999</c:v>
                </c:pt>
                <c:pt idx="95">
                  <c:v>133.91292008298399</c:v>
                </c:pt>
                <c:pt idx="96">
                  <c:v>134.777035093357</c:v>
                </c:pt>
                <c:pt idx="97">
                  <c:v>134.37416448002699</c:v>
                </c:pt>
                <c:pt idx="98">
                  <c:v>133.77259898536201</c:v>
                </c:pt>
                <c:pt idx="99">
                  <c:v>132.60556560572101</c:v>
                </c:pt>
                <c:pt idx="100">
                  <c:v>130.67570902991801</c:v>
                </c:pt>
                <c:pt idx="101">
                  <c:v>130.510009113347</c:v>
                </c:pt>
                <c:pt idx="102">
                  <c:v>129.474370818229</c:v>
                </c:pt>
                <c:pt idx="103">
                  <c:v>128.43386478431501</c:v>
                </c:pt>
                <c:pt idx="104">
                  <c:v>123.842279154709</c:v>
                </c:pt>
                <c:pt idx="105">
                  <c:v>121.428036202331</c:v>
                </c:pt>
                <c:pt idx="106">
                  <c:v>119.88112926099301</c:v>
                </c:pt>
                <c:pt idx="107">
                  <c:v>119.800875003245</c:v>
                </c:pt>
                <c:pt idx="108">
                  <c:v>123.61553268887501</c:v>
                </c:pt>
                <c:pt idx="109">
                  <c:v>123.61557774644</c:v>
                </c:pt>
                <c:pt idx="110">
                  <c:v>124.17587561000001</c:v>
                </c:pt>
                <c:pt idx="111">
                  <c:v>122.30575677796</c:v>
                </c:pt>
                <c:pt idx="112">
                  <c:v>122.058154355407</c:v>
                </c:pt>
                <c:pt idx="113">
                  <c:v>121.680007422652</c:v>
                </c:pt>
                <c:pt idx="114">
                  <c:v>121.058685547596</c:v>
                </c:pt>
                <c:pt idx="115">
                  <c:v>121.05880498904</c:v>
                </c:pt>
                <c:pt idx="116">
                  <c:v>120.97766539458</c:v>
                </c:pt>
                <c:pt idx="117">
                  <c:v>121.594780478559</c:v>
                </c:pt>
                <c:pt idx="118">
                  <c:v>121.59845170852</c:v>
                </c:pt>
                <c:pt idx="119">
                  <c:v>121.59664448844001</c:v>
                </c:pt>
                <c:pt idx="120">
                  <c:v>121.54880801105099</c:v>
                </c:pt>
                <c:pt idx="121">
                  <c:v>121.59377492802101</c:v>
                </c:pt>
                <c:pt idx="122">
                  <c:v>121.297196839177</c:v>
                </c:pt>
                <c:pt idx="123">
                  <c:v>119.018629199725</c:v>
                </c:pt>
                <c:pt idx="124">
                  <c:v>115.90356788834499</c:v>
                </c:pt>
                <c:pt idx="125">
                  <c:v>114.862856251132</c:v>
                </c:pt>
                <c:pt idx="126">
                  <c:v>114.103552698667</c:v>
                </c:pt>
                <c:pt idx="127">
                  <c:v>113.677802587062</c:v>
                </c:pt>
                <c:pt idx="128">
                  <c:v>113.29645886733</c:v>
                </c:pt>
                <c:pt idx="129">
                  <c:v>113.030602401024</c:v>
                </c:pt>
                <c:pt idx="130">
                  <c:v>110.89591569654699</c:v>
                </c:pt>
                <c:pt idx="131">
                  <c:v>108.541435925504</c:v>
                </c:pt>
                <c:pt idx="132">
                  <c:v>107.13952423475899</c:v>
                </c:pt>
                <c:pt idx="133">
                  <c:v>105.79174929245799</c:v>
                </c:pt>
                <c:pt idx="134">
                  <c:v>105.82943319482899</c:v>
                </c:pt>
                <c:pt idx="135">
                  <c:v>104.17372990030501</c:v>
                </c:pt>
                <c:pt idx="136">
                  <c:v>100.850648284426</c:v>
                </c:pt>
                <c:pt idx="137">
                  <c:v>98.3671306825984</c:v>
                </c:pt>
                <c:pt idx="138">
                  <c:v>97.202001311248694</c:v>
                </c:pt>
                <c:pt idx="139">
                  <c:v>96.331628421134894</c:v>
                </c:pt>
                <c:pt idx="140">
                  <c:v>95.371982196847995</c:v>
                </c:pt>
                <c:pt idx="141">
                  <c:v>94.320500900373602</c:v>
                </c:pt>
                <c:pt idx="142">
                  <c:v>94.670911267358406</c:v>
                </c:pt>
                <c:pt idx="143">
                  <c:v>94.041418839185894</c:v>
                </c:pt>
                <c:pt idx="144">
                  <c:v>94.009042679047795</c:v>
                </c:pt>
                <c:pt idx="145">
                  <c:v>94.022767923906201</c:v>
                </c:pt>
                <c:pt idx="146">
                  <c:v>95.878427652443605</c:v>
                </c:pt>
                <c:pt idx="147">
                  <c:v>95.4583333333333</c:v>
                </c:pt>
                <c:pt idx="148">
                  <c:v>95.506196794771895</c:v>
                </c:pt>
                <c:pt idx="149">
                  <c:v>95.506196794771995</c:v>
                </c:pt>
                <c:pt idx="150">
                  <c:v>95.256196794771895</c:v>
                </c:pt>
                <c:pt idx="151">
                  <c:v>95.256196794771895</c:v>
                </c:pt>
                <c:pt idx="152">
                  <c:v>91.504036751589197</c:v>
                </c:pt>
                <c:pt idx="153">
                  <c:v>90.364317654788806</c:v>
                </c:pt>
                <c:pt idx="154">
                  <c:v>88.8609173977853</c:v>
                </c:pt>
                <c:pt idx="155">
                  <c:v>88.857076207488305</c:v>
                </c:pt>
                <c:pt idx="156">
                  <c:v>88.637587793664295</c:v>
                </c:pt>
                <c:pt idx="157">
                  <c:v>89.787525948439395</c:v>
                </c:pt>
                <c:pt idx="158">
                  <c:v>90.032964993342603</c:v>
                </c:pt>
                <c:pt idx="159">
                  <c:v>90.054725159661501</c:v>
                </c:pt>
                <c:pt idx="160">
                  <c:v>90.683028495717807</c:v>
                </c:pt>
                <c:pt idx="161">
                  <c:v>91.143501997631503</c:v>
                </c:pt>
                <c:pt idx="162">
                  <c:v>91.142511619409106</c:v>
                </c:pt>
                <c:pt idx="163">
                  <c:v>91.024296678424093</c:v>
                </c:pt>
                <c:pt idx="164">
                  <c:v>91.036371384409506</c:v>
                </c:pt>
                <c:pt idx="165">
                  <c:v>91.025487014471494</c:v>
                </c:pt>
                <c:pt idx="166">
                  <c:v>90.300819293960444</c:v>
                </c:pt>
                <c:pt idx="167">
                  <c:v>90.010383456557093</c:v>
                </c:pt>
                <c:pt idx="168">
                  <c:v>89.708333333333343</c:v>
                </c:pt>
                <c:pt idx="169">
                  <c:v>89.76057684726743</c:v>
                </c:pt>
                <c:pt idx="170">
                  <c:v>90.0986944164557</c:v>
                </c:pt>
                <c:pt idx="171">
                  <c:v>88.385473460601787</c:v>
                </c:pt>
                <c:pt idx="172">
                  <c:v>88.186477323158783</c:v>
                </c:pt>
                <c:pt idx="173">
                  <c:v>88.186477323158783</c:v>
                </c:pt>
                <c:pt idx="174">
                  <c:v>85.869889912489583</c:v>
                </c:pt>
                <c:pt idx="175">
                  <c:v>85.483655649851087</c:v>
                </c:pt>
                <c:pt idx="176">
                  <c:v>81.666272002330516</c:v>
                </c:pt>
                <c:pt idx="177">
                  <c:v>79.525000000000006</c:v>
                </c:pt>
                <c:pt idx="178">
                  <c:v>79.150000000000006</c:v>
                </c:pt>
                <c:pt idx="179">
                  <c:v>77.025000000000006</c:v>
                </c:pt>
                <c:pt idx="180">
                  <c:v>75.858333333333334</c:v>
                </c:pt>
                <c:pt idx="181">
                  <c:v>74.983333333333334</c:v>
                </c:pt>
                <c:pt idx="182">
                  <c:v>73</c:v>
                </c:pt>
                <c:pt idx="183">
                  <c:v>72.75</c:v>
                </c:pt>
                <c:pt idx="184">
                  <c:v>72.375</c:v>
                </c:pt>
                <c:pt idx="185">
                  <c:v>70.875</c:v>
                </c:pt>
                <c:pt idx="186">
                  <c:v>70.375</c:v>
                </c:pt>
                <c:pt idx="187">
                  <c:v>70.125</c:v>
                </c:pt>
                <c:pt idx="188">
                  <c:v>70.125</c:v>
                </c:pt>
                <c:pt idx="189">
                  <c:v>70.125</c:v>
                </c:pt>
                <c:pt idx="190">
                  <c:v>69.75</c:v>
                </c:pt>
                <c:pt idx="191">
                  <c:v>67.25</c:v>
                </c:pt>
                <c:pt idx="192" formatCode="#\ ##0.00_ ;\-#\ ##0.00\ ">
                  <c:v>65.4375</c:v>
                </c:pt>
                <c:pt idx="193" formatCode="#\ ##0.00_ ;\-#\ ##0.00\ ">
                  <c:v>64.8125</c:v>
                </c:pt>
                <c:pt idx="194" formatCode="#\ ##0.00_ ;\-#\ ##0.00\ ">
                  <c:v>64.75</c:v>
                </c:pt>
                <c:pt idx="195" formatCode="#\ ##0.00_ ;\-#\ ##0.00\ ">
                  <c:v>64.625</c:v>
                </c:pt>
                <c:pt idx="196" formatCode="#\ ##0.00_ ;\-#\ ##0.00\ ">
                  <c:v>64.375</c:v>
                </c:pt>
                <c:pt idx="197" formatCode="#\ ##0.00_ ;\-#\ ##0.00\ ">
                  <c:v>64.125</c:v>
                </c:pt>
                <c:pt idx="198" formatCode="#\ ##0.00_ ;\-#\ ##0.00\ ">
                  <c:v>64.125</c:v>
                </c:pt>
                <c:pt idx="199" formatCode="#\ ##0.00_ ;\-#\ ##0.00\ ">
                  <c:v>63.75</c:v>
                </c:pt>
                <c:pt idx="200" formatCode="#\ ##0.00_ ;\-#\ ##0.00\ ">
                  <c:v>63.5</c:v>
                </c:pt>
                <c:pt idx="201" formatCode="#\ ##0.00_ ;\-#\ ##0.00\ ">
                  <c:v>62.625</c:v>
                </c:pt>
                <c:pt idx="202" formatCode="#\ ##0.00_ ;\-#\ ##0.00\ ">
                  <c:v>62.375</c:v>
                </c:pt>
                <c:pt idx="203" formatCode="#\ ##0.00_ ;\-#\ ##0.00\ ">
                  <c:v>62.25</c:v>
                </c:pt>
                <c:pt idx="204" formatCode="#\ ##0.00_ ;\-#\ ##0.00\ ">
                  <c:v>61.8125</c:v>
                </c:pt>
                <c:pt idx="205" formatCode="#\ ##0.00_ ;\-#\ ##0.00\ ">
                  <c:v>59.068375000000003</c:v>
                </c:pt>
                <c:pt idx="206" formatCode="#\ ##0.00_ ;\-#\ ##0.00\ ">
                  <c:v>57.8125</c:v>
                </c:pt>
                <c:pt idx="207" formatCode="#\ ##0.00_ ;\-#\ ##0.00\ ">
                  <c:v>57.9375</c:v>
                </c:pt>
                <c:pt idx="208" formatCode="#\ ##0.00_ ;\-#\ ##0.00\ ">
                  <c:v>55.0625</c:v>
                </c:pt>
                <c:pt idx="209" formatCode="#\ ##0.00_ ;\-#\ ##0.00\ ">
                  <c:v>54.4375</c:v>
                </c:pt>
                <c:pt idx="210" formatCode="#\ ##0.00_ ;\-#\ ##0.00\ ">
                  <c:v>53.5625</c:v>
                </c:pt>
                <c:pt idx="211" formatCode="#\ ##0.00_ ;\-#\ ##0.00\ ">
                  <c:v>52.8125</c:v>
                </c:pt>
                <c:pt idx="212" formatCode="#\ ##0.00_ ;\-#\ ##0.00\ ">
                  <c:v>52.4375</c:v>
                </c:pt>
                <c:pt idx="213" formatCode="#\ ##0.00_ ;\-#\ ##0.00\ ">
                  <c:v>52.4375</c:v>
                </c:pt>
                <c:pt idx="214" formatCode="#\ ##0.00_ ;\-#\ ##0.00\ ">
                  <c:v>53.5625</c:v>
                </c:pt>
                <c:pt idx="215" formatCode="#\ ##0.00_ ;\-#\ ##0.00\ ">
                  <c:v>58.1875</c:v>
                </c:pt>
                <c:pt idx="216" formatCode="#\ ##0.00_ ;\-#\ ##0.00\ ">
                  <c:v>57.9375</c:v>
                </c:pt>
                <c:pt idx="217" formatCode="#\ ##0.00_ ;\-#\ ##0.00\ ">
                  <c:v>57.9375</c:v>
                </c:pt>
                <c:pt idx="218" formatCode="#\ ##0.00_ ;\-#\ ##0.00\ ">
                  <c:v>57.1875</c:v>
                </c:pt>
                <c:pt idx="219" formatCode="#\ ##0.00_ ;\-#\ ##0.00\ ">
                  <c:v>57.3125</c:v>
                </c:pt>
                <c:pt idx="220" formatCode="#\ ##0.00_ ;\-#\ ##0.00\ ">
                  <c:v>57.3125</c:v>
                </c:pt>
                <c:pt idx="221" formatCode="#\ ##0.00_ ;\-#\ ##0.00\ ">
                  <c:v>57.4375</c:v>
                </c:pt>
                <c:pt idx="222" formatCode="#\ ##0.00_ ;\-#\ ##0.00\ ">
                  <c:v>58.3125</c:v>
                </c:pt>
                <c:pt idx="223" formatCode="#\ ##0.00_ ;\-#\ ##0.00\ ">
                  <c:v>59.375</c:v>
                </c:pt>
                <c:pt idx="224" formatCode="#\ ##0.00_ ;\-#\ ##0.00\ ">
                  <c:v>59.375</c:v>
                </c:pt>
                <c:pt idx="225" formatCode="#\ ##0.00_ ;\-#\ ##0.00\ ">
                  <c:v>58.5</c:v>
                </c:pt>
                <c:pt idx="226" formatCode="#\ ##0.00_ ;\-#\ ##0.00\ ">
                  <c:v>57.712499999999999</c:v>
                </c:pt>
                <c:pt idx="227" formatCode="#\ ##0.00_ ;\-#\ ##0.00\ ">
                  <c:v>57.597499999999997</c:v>
                </c:pt>
                <c:pt idx="228" formatCode="#\ ##0.00_ ;\-#\ ##0.00\ ">
                  <c:v>57.222499999999997</c:v>
                </c:pt>
                <c:pt idx="229" formatCode="#\ ##0.00_ ;\-#\ ##0.00\ ">
                  <c:v>56.80162</c:v>
                </c:pt>
                <c:pt idx="230" formatCode="#\ ##0.00_ ;\-#\ ##0.00\ ">
                  <c:v>55.721429000000001</c:v>
                </c:pt>
                <c:pt idx="231" formatCode="#\ ##0.00_ ;\-#\ ##0.00\ ">
                  <c:v>55.435310999999999</c:v>
                </c:pt>
                <c:pt idx="232" formatCode="#\ ##0.00_ ;\-#\ ##0.00\ ">
                  <c:v>55.149597</c:v>
                </c:pt>
                <c:pt idx="233" formatCode="#\ ##0.00_ ;\-#\ ##0.00\ ">
                  <c:v>55.173772999999997</c:v>
                </c:pt>
                <c:pt idx="234" formatCode="#\ ##0.00_ ;\-#\ ##0.00\ ">
                  <c:v>55.030915999999998</c:v>
                </c:pt>
                <c:pt idx="235" formatCode="#\ ##0.00_ ;\-#\ ##0.00\ ">
                  <c:v>55.959487000000003</c:v>
                </c:pt>
                <c:pt idx="236" formatCode="#\ ##0.00_ ;\-#\ ##0.00\ ">
                  <c:v>55.816630000000004</c:v>
                </c:pt>
                <c:pt idx="237" formatCode="#\ ##0.00_ ;\-#\ ##0.00\ ">
                  <c:v>56.173772999999997</c:v>
                </c:pt>
                <c:pt idx="238" formatCode="#\ ##0.00_ ;\-#\ ##0.00\ ">
                  <c:v>55.702343999999997</c:v>
                </c:pt>
                <c:pt idx="239" formatCode="#\ ##0.00_ ;\-#\ ##0.00\ ">
                  <c:v>55.132466999999998</c:v>
                </c:pt>
                <c:pt idx="240" formatCode="#\ ##0.00_ ;\-#\ ##0.00\ ">
                  <c:v>55.132466999999998</c:v>
                </c:pt>
                <c:pt idx="241" formatCode="#\ ##0.00_ ;\-#\ ##0.00\ ">
                  <c:v>55.121437999999998</c:v>
                </c:pt>
                <c:pt idx="242" formatCode="#\ ##0.00_ ;\-#\ ##0.00\ ">
                  <c:v>55.121437999999998</c:v>
                </c:pt>
                <c:pt idx="243" formatCode="#\ ##0.00_ ;\-#\ ##0.00\ ">
                  <c:v>54.978580999999998</c:v>
                </c:pt>
                <c:pt idx="244" formatCode="#\ ##0.00_ ;\-#\ ##0.00\ ">
                  <c:v>54.69</c:v>
                </c:pt>
                <c:pt idx="245" formatCode="#\ ##0.00_ ;\-#\ ##0.00\ ">
                  <c:v>54.69</c:v>
                </c:pt>
                <c:pt idx="246" formatCode="#\ ##0.00_ ;\-#\ ##0.00\ ">
                  <c:v>55.121437999999998</c:v>
                </c:pt>
                <c:pt idx="247" formatCode="#\ ##0.00_ ;\-#\ ##0.00\ ">
                  <c:v>55.121437999999998</c:v>
                </c:pt>
                <c:pt idx="248" formatCode="#\ ##0.00_ ;\-#\ ##0.00\ ">
                  <c:v>56.335723000000002</c:v>
                </c:pt>
                <c:pt idx="249" formatCode="#\ ##0.00_ ;\-#\ ##0.00\ ">
                  <c:v>61.692856999999997</c:v>
                </c:pt>
                <c:pt idx="250" formatCode="#\ ##0.00_ ;\-#\ ##0.00\ ">
                  <c:v>62.666666999999997</c:v>
                </c:pt>
                <c:pt idx="251" formatCode="#\ ##0.00_ ;\-#\ ##0.00\ ">
                  <c:v>63.666665999999999</c:v>
                </c:pt>
                <c:pt idx="252" formatCode="#\ ##0.00_ ;\-#\ ##0.00\ ">
                  <c:v>63.583333000000003</c:v>
                </c:pt>
                <c:pt idx="253" formatCode="#\ ##0.00_ ;\-#\ ##0.00\ ">
                  <c:v>63.416665999999999</c:v>
                </c:pt>
                <c:pt idx="254" formatCode="#\ ##0.00_ ;\-#\ ##0.00\ ">
                  <c:v>63.416665999999999</c:v>
                </c:pt>
                <c:pt idx="255" formatCode="#\ ##0.00_ ;\-#\ ##0.00\ ">
                  <c:v>63.416665999999999</c:v>
                </c:pt>
                <c:pt idx="256" formatCode="#\ ##0.00_ ;\-#\ ##0.00\ ">
                  <c:v>63.583333000000003</c:v>
                </c:pt>
                <c:pt idx="257" formatCode="#\ ##0.00_ ;\-#\ ##0.00\ ">
                  <c:v>64.416666000000006</c:v>
                </c:pt>
                <c:pt idx="258" formatCode="#\ ##0.00_ ;\-#\ ##0.00\ ">
                  <c:v>71.166666000000006</c:v>
                </c:pt>
                <c:pt idx="259" formatCode="#\ ##0.00_ ;\-#\ ##0.00\ ">
                  <c:v>76.083332999999996</c:v>
                </c:pt>
                <c:pt idx="260" formatCode="#\ ##0.00_ ;\-#\ ##0.00\ ">
                  <c:v>96.583332999999996</c:v>
                </c:pt>
                <c:pt idx="261" formatCode="#\ ##0.00_ ;\-#\ ##0.00\ ">
                  <c:v>97.833332999999996</c:v>
                </c:pt>
                <c:pt idx="262" formatCode="#\ ##0.00_ ;\-#\ ##0.00\ ">
                  <c:v>109.16666600000001</c:v>
                </c:pt>
                <c:pt idx="263" formatCode="#\ ##0.00_ ;\-#\ ##0.00\ ">
                  <c:v>119.5</c:v>
                </c:pt>
                <c:pt idx="264" formatCode="#\ ##0.00_ ;\-#\ ##0.00\ ">
                  <c:v>121</c:v>
                </c:pt>
                <c:pt idx="265" formatCode="#\ ##0.00_ ;\-#\ ##0.00\ ">
                  <c:v>112.66666600000001</c:v>
                </c:pt>
                <c:pt idx="266" formatCode="#\ ##0.00_ ;\-#\ ##0.00\ ">
                  <c:v>107.223333</c:v>
                </c:pt>
                <c:pt idx="267" formatCode="#\ ##0.00_ ;\-#\ ##0.00\ ">
                  <c:v>107.31</c:v>
                </c:pt>
                <c:pt idx="268" formatCode="#\ ##0.00_ ;\-#\ ##0.00\ ">
                  <c:v>107.83767899999999</c:v>
                </c:pt>
                <c:pt idx="269" formatCode="#\ ##0.00_ ;\-#\ ##0.00\ ">
                  <c:v>107.96291100000001</c:v>
                </c:pt>
                <c:pt idx="270" formatCode="#\ ##0.00_ ;\-#\ ##0.00\ ">
                  <c:v>117.902349</c:v>
                </c:pt>
                <c:pt idx="271" formatCode="#\ ##0.00_ ;\-#\ ##0.00\ ">
                  <c:v>129.78571400000001</c:v>
                </c:pt>
                <c:pt idx="272" formatCode="#\ ##0.00_ ;\-#\ ##0.00\ ">
                  <c:v>132.64285699999999</c:v>
                </c:pt>
                <c:pt idx="273" formatCode="#\ ##0.00_ ;\-#\ ##0.00\ ">
                  <c:v>136.91999999999999</c:v>
                </c:pt>
                <c:pt idx="274" formatCode="#\ ##0.00_ ;\-#\ ##0.00\ ">
                  <c:v>138.58333300000001</c:v>
                </c:pt>
                <c:pt idx="275" formatCode="#\ ##0.00_ ;\-#\ ##0.00\ ">
                  <c:v>138.58333300000001</c:v>
                </c:pt>
                <c:pt idx="276" formatCode="#\ ##0.00_ ;\-#\ ##0.00\ ">
                  <c:v>138.78571400000001</c:v>
                </c:pt>
                <c:pt idx="277" formatCode="#\ ##0.00_ ;\-#\ ##0.00\ ">
                  <c:v>134.118571</c:v>
                </c:pt>
                <c:pt idx="278" formatCode="#\ ##0.00_ ;\-#\ ##0.00\ ">
                  <c:v>131.98099500000001</c:v>
                </c:pt>
                <c:pt idx="279" formatCode="#\ ##0.00_ ;\-#\ ##0.00\ ">
                  <c:v>132.33783</c:v>
                </c:pt>
                <c:pt idx="280" formatCode="#\ ##0.00_ ;\-#\ ##0.00\ ">
                  <c:v>133.90692000000001</c:v>
                </c:pt>
                <c:pt idx="281" formatCode="#\ ##0.00_ ;\-#\ ##0.00\ ">
                  <c:v>133.62943899999999</c:v>
                </c:pt>
                <c:pt idx="282" formatCode="#\ ##0.00_ ;\-#\ ##0.00\ ">
                  <c:v>137.9143</c:v>
                </c:pt>
                <c:pt idx="283" formatCode="#\ ##0.00_ ;\-#\ ##0.00\ ">
                  <c:v>142.69610399999999</c:v>
                </c:pt>
                <c:pt idx="284" formatCode="#\ ##0.00_ ;\-#\ ##0.00\ ">
                  <c:v>142.98431199999999</c:v>
                </c:pt>
                <c:pt idx="285" formatCode="#\ ##0.00_ ;\-#\ ##0.00\ ">
                  <c:v>141.41442499999999</c:v>
                </c:pt>
                <c:pt idx="286" formatCode="#\ ##0.00_ ;\-#\ ##0.00\ ">
                  <c:v>139.27381</c:v>
                </c:pt>
                <c:pt idx="287" formatCode="#\ ##0.00_ ;\-#\ ##0.00\ ">
                  <c:v>137.13095200000001</c:v>
                </c:pt>
                <c:pt idx="288" formatCode="#\ ##0.00_ ;\-#\ ##0.00\ ">
                  <c:v>136.850933</c:v>
                </c:pt>
                <c:pt idx="289" formatCode="#\ ##0.00_ ;\-#\ ##0.00\ ">
                  <c:v>134.66689099999999</c:v>
                </c:pt>
                <c:pt idx="290" formatCode="#\ ##0.00_ ;\-#\ ##0.00\ ">
                  <c:v>127.254243</c:v>
                </c:pt>
                <c:pt idx="291" formatCode="#\ ##0.00_ ;\-#\ ##0.00\ ">
                  <c:v>122.314879</c:v>
                </c:pt>
                <c:pt idx="292" formatCode="#\ ##0.00_ ;\-#\ ##0.00\ ">
                  <c:v>120.56564899999999</c:v>
                </c:pt>
                <c:pt idx="293" formatCode="#\ ##0.00_ ;\-#\ ##0.00\ ">
                  <c:v>118.85973199999999</c:v>
                </c:pt>
                <c:pt idx="294" formatCode="#\ ##0.00_ ;\-#\ ##0.00\ ">
                  <c:v>115.279661</c:v>
                </c:pt>
                <c:pt idx="295" formatCode="#\ ##0.00_ ;\-#\ ##0.00\ ">
                  <c:v>111.58856299999999</c:v>
                </c:pt>
                <c:pt idx="296" formatCode="#\ ##0.00_ ;\-#\ ##0.00\ ">
                  <c:v>107.5</c:v>
                </c:pt>
                <c:pt idx="297" formatCode="#\ ##0.00_ ;\-#\ ##0.00\ ">
                  <c:v>104.362756</c:v>
                </c:pt>
                <c:pt idx="298" formatCode="#\ ##0.00_ ;\-#\ ##0.00\ ">
                  <c:v>103.684378</c:v>
                </c:pt>
                <c:pt idx="299" formatCode="#\ ##0.00_ ;\-#\ ##0.00\ ">
                  <c:v>102.436392</c:v>
                </c:pt>
                <c:pt idx="300" formatCode="#\ ##0.00_ ;\-#\ ##0.00\ ">
                  <c:v>102.740455</c:v>
                </c:pt>
                <c:pt idx="301" formatCode="#\ ##0.00_ ;\-#\ ##0.00\ ">
                  <c:v>104.014002</c:v>
                </c:pt>
                <c:pt idx="302" formatCode="#\ ##0.00_ ;\-#\ ##0.00\ ">
                  <c:v>110.971341</c:v>
                </c:pt>
                <c:pt idx="303" formatCode="#\ ##0.00_ ;\-#\ ##0.00\ ">
                  <c:v>108.30882</c:v>
                </c:pt>
                <c:pt idx="304" formatCode="#\ ##0.00_ ;\-#\ ##0.00\ ">
                  <c:v>103.88024799999999</c:v>
                </c:pt>
                <c:pt idx="305" formatCode="#\ ##0.00_ ;\-#\ ##0.00\ ">
                  <c:v>103.88024799999999</c:v>
                </c:pt>
                <c:pt idx="306" formatCode="#\ ##0.00_ ;\-#\ ##0.00\ ">
                  <c:v>102.737391</c:v>
                </c:pt>
                <c:pt idx="307" formatCode="#\ ##0.00_ ;\-#\ ##0.00\ ">
                  <c:v>102</c:v>
                </c:pt>
                <c:pt idx="308" formatCode="#\ ##0.00_ ;\-#\ ##0.00\ ">
                  <c:v>97.142857000000006</c:v>
                </c:pt>
                <c:pt idx="309" formatCode="#\ ##0.00_ ;\-#\ ##0.00\ ">
                  <c:v>92.428571000000005</c:v>
                </c:pt>
                <c:pt idx="310" formatCode="#\ ##0.00_ ;\-#\ ##0.00\ ">
                  <c:v>87.75</c:v>
                </c:pt>
                <c:pt idx="311" formatCode="#\ ##0.00_ ;\-#\ ##0.00\ ">
                  <c:v>86</c:v>
                </c:pt>
                <c:pt idx="312" formatCode="#\ ##0.00_ ;\-#\ ##0.00\ ">
                  <c:v>85.5</c:v>
                </c:pt>
                <c:pt idx="313" formatCode="#\ ##0.00_ ;\-#\ ##0.00\ ">
                  <c:v>86.833332999999996</c:v>
                </c:pt>
                <c:pt idx="314" formatCode="#\ ##0.00_ ;\-#\ ##0.00\ ">
                  <c:v>86</c:v>
                </c:pt>
                <c:pt idx="315" formatCode="#\ ##0.00_ ;\-#\ ##0.00\ ">
                  <c:v>86</c:v>
                </c:pt>
                <c:pt idx="316" formatCode="#\ ##0.00_ ;\-#\ ##0.00\ ">
                  <c:v>86.833332999999996</c:v>
                </c:pt>
                <c:pt idx="317" formatCode="#\ ##0.00_ ;\-#\ ##0.00\ ">
                  <c:v>87.166667000000004</c:v>
                </c:pt>
                <c:pt idx="318" formatCode="#\ ##0.00_ ;\-#\ ##0.00\ ">
                  <c:v>87</c:v>
                </c:pt>
                <c:pt idx="319" formatCode="#\ ##0.00_ ;\-#\ ##0.00\ ">
                  <c:v>86</c:v>
                </c:pt>
                <c:pt idx="320" formatCode="#\ ##0.00_ ;\-#\ ##0.00\ ">
                  <c:v>86.833332999999996</c:v>
                </c:pt>
                <c:pt idx="321" formatCode="#\ ##0.00_ ;\-#\ ##0.00\ ">
                  <c:v>86.142857000000006</c:v>
                </c:pt>
                <c:pt idx="322" formatCode="#\ ##0.00_ ;\-#\ ##0.00\ ">
                  <c:v>86.071427999999997</c:v>
                </c:pt>
                <c:pt idx="323" formatCode="#\ ##0.00_ ;\-#\ ##0.00\ ">
                  <c:v>86.428571000000005</c:v>
                </c:pt>
                <c:pt idx="324" formatCode="#\ ##0.00_ ;\-#\ ##0.00\ ">
                  <c:v>87.714285000000004</c:v>
                </c:pt>
                <c:pt idx="325" formatCode="#\ ##0.00_ ;\-#\ ##0.00\ ">
                  <c:v>87.714285000000004</c:v>
                </c:pt>
                <c:pt idx="326" formatCode="#\ ##0.00_ ;\-#\ ##0.00\ ">
                  <c:v>87.428571000000005</c:v>
                </c:pt>
                <c:pt idx="327" formatCode="#\ ##0.00_ ;\-#\ ##0.00\ ">
                  <c:v>86.857141999999996</c:v>
                </c:pt>
                <c:pt idx="328" formatCode="#\ ##0.00_ ;\-#\ ##0.00\ ">
                  <c:v>86.785713999999999</c:v>
                </c:pt>
                <c:pt idx="329" formatCode="#\ ##0.00_ ;\-#\ ##0.00\ ">
                  <c:v>81.714285000000004</c:v>
                </c:pt>
                <c:pt idx="330" formatCode="#\ ##0.00_ ;\-#\ ##0.00\ ">
                  <c:v>79.583332999999996</c:v>
                </c:pt>
                <c:pt idx="331" formatCode="#\ ##0.00_ ;\-#\ ##0.00\ ">
                  <c:v>79.25</c:v>
                </c:pt>
                <c:pt idx="332" formatCode="#\ ##0.00_ ;\-#\ ##0.00\ ">
                  <c:v>79</c:v>
                </c:pt>
                <c:pt idx="333" formatCode="#\ ##0.00_ ;\-#\ ##0.00\ ">
                  <c:v>79</c:v>
                </c:pt>
                <c:pt idx="334" formatCode="#\ ##0.00_ ;\-#\ ##0.00\ ">
                  <c:v>78.833332999999996</c:v>
                </c:pt>
                <c:pt idx="335" formatCode="#\ ##0.00_ ;\-#\ ##0.00\ ">
                  <c:v>78.714286000000001</c:v>
                </c:pt>
                <c:pt idx="336" formatCode="#\ ##0.00_ ;\-#\ ##0.00\ ">
                  <c:v>77.099999999999994</c:v>
                </c:pt>
                <c:pt idx="337" formatCode="#\ ##0.00_ ;\-#\ ##0.00\ ">
                  <c:v>76.285713999999999</c:v>
                </c:pt>
                <c:pt idx="338" formatCode="#\ ##0.00_ ;\-#\ ##0.00\ ">
                  <c:v>76.666667000000004</c:v>
                </c:pt>
                <c:pt idx="339" formatCode="#\ ##0.00_ ;\-#\ ##0.00\ ">
                  <c:v>74.7</c:v>
                </c:pt>
                <c:pt idx="340" formatCode="#\ ##0.00_ ;\-#\ ##0.00\ ">
                  <c:v>73.833332999999996</c:v>
                </c:pt>
                <c:pt idx="341" formatCode="#\ ##0.00_ ;\-#\ ##0.00\ ">
                  <c:v>73.8</c:v>
                </c:pt>
                <c:pt idx="342" formatCode="#\ ##0.00_ ;\-#\ ##0.00\ ">
                  <c:v>73.666666000000006</c:v>
                </c:pt>
                <c:pt idx="343" formatCode="#\ ##0.00_ ;\-#\ ##0.00\ ">
                  <c:v>74.5</c:v>
                </c:pt>
                <c:pt idx="344" formatCode="#\ ##0.00_ ;\-#\ ##0.00\ ">
                  <c:v>74.571428999999995</c:v>
                </c:pt>
                <c:pt idx="345" formatCode="#\ ##0.00_ ;\-#\ ##0.00\ ">
                  <c:v>74</c:v>
                </c:pt>
                <c:pt idx="346" formatCode="#\ ##0.00_ ;\-#\ ##0.00\ ">
                  <c:v>73.571427999999997</c:v>
                </c:pt>
                <c:pt idx="347" formatCode="#\ ##0.00_ ;\-#\ ##0.00\ ">
                  <c:v>73.142857000000006</c:v>
                </c:pt>
                <c:pt idx="348" formatCode="#\ ##0.00_ ;\-#\ ##0.00\ ">
                  <c:v>73.285713999999999</c:v>
                </c:pt>
                <c:pt idx="349" formatCode="#\ ##0.00_ ;\-#\ ##0.00\ ">
                  <c:v>70.285713999999999</c:v>
                </c:pt>
                <c:pt idx="350" formatCode="#\ ##0.00_ ;\-#\ ##0.00\ ">
                  <c:v>69.3</c:v>
                </c:pt>
                <c:pt idx="351" formatCode="#\ ##0.00_ ;\-#\ ##0.00\ ">
                  <c:v>68.3</c:v>
                </c:pt>
                <c:pt idx="352" formatCode="#\ ##0.00_ ;\-#\ ##0.00\ ">
                  <c:v>68.3</c:v>
                </c:pt>
                <c:pt idx="353" formatCode="#\ ##0.00_ ;\-#\ ##0.00\ ">
                  <c:v>68.3</c:v>
                </c:pt>
                <c:pt idx="354" formatCode="#\ ##0.00_ ;\-#\ ##0.00\ ">
                  <c:v>69.666667000000004</c:v>
                </c:pt>
                <c:pt idx="355" formatCode="#\ ##0.00_ ;\-#\ ##0.00\ ">
                  <c:v>69.25</c:v>
                </c:pt>
                <c:pt idx="356" formatCode="#\ ##0.00_ ;\-#\ ##0.00\ ">
                  <c:v>67.900000000000006</c:v>
                </c:pt>
                <c:pt idx="357" formatCode="#\ ##0.00_ ;\-#\ ##0.00\ ">
                  <c:v>67.5</c:v>
                </c:pt>
                <c:pt idx="358" formatCode="#\ ##0.00_ ;\-#\ ##0.00\ ">
                  <c:v>67</c:v>
                </c:pt>
                <c:pt idx="359" formatCode="#\ ##0.00_ ;\-#\ ##0.00\ ">
                  <c:v>66.357142999999994</c:v>
                </c:pt>
                <c:pt idx="360" formatCode="#\ ##0.00_ ;\-#\ ##0.00\ ">
                  <c:v>65.416666000000006</c:v>
                </c:pt>
                <c:pt idx="361" formatCode="#\ ##0.00_ ;\-#\ ##0.00\ ">
                  <c:v>66.916666000000006</c:v>
                </c:pt>
                <c:pt idx="362" formatCode="#\ ##0.00_ ;\-#\ ##0.00\ ">
                  <c:v>66.583332999999996</c:v>
                </c:pt>
                <c:pt idx="363" formatCode="#\ ##0.00_ ;\-#\ ##0.00\ ">
                  <c:v>66.75</c:v>
                </c:pt>
                <c:pt idx="364" formatCode="#\ ##0.00_ ;\-#\ ##0.00\ ">
                  <c:v>66.75</c:v>
                </c:pt>
                <c:pt idx="365">
                  <c:v>66.25</c:v>
                </c:pt>
                <c:pt idx="366" formatCode="#\ ##0.00_ ;\-#\ ##0.00\ ">
                  <c:v>66.166666000000006</c:v>
                </c:pt>
                <c:pt idx="367" formatCode="#\ ##0.00_ ;\-#\ ##0.00\ ">
                  <c:v>66.333332999999996</c:v>
                </c:pt>
                <c:pt idx="368">
                  <c:v>66.5</c:v>
                </c:pt>
                <c:pt idx="369">
                  <c:v>69.7</c:v>
                </c:pt>
                <c:pt idx="370">
                  <c:v>69.416666000000006</c:v>
                </c:pt>
                <c:pt idx="371">
                  <c:v>69.314285999999996</c:v>
                </c:pt>
                <c:pt idx="372">
                  <c:v>69.314285999999996</c:v>
                </c:pt>
                <c:pt idx="373">
                  <c:v>69.314284999999998</c:v>
                </c:pt>
                <c:pt idx="374">
                  <c:v>69.099999999999994</c:v>
                </c:pt>
                <c:pt idx="375">
                  <c:v>69.028570999999999</c:v>
                </c:pt>
                <c:pt idx="376">
                  <c:v>68.885713999999993</c:v>
                </c:pt>
                <c:pt idx="377">
                  <c:v>69.028570999999999</c:v>
                </c:pt>
                <c:pt idx="378">
                  <c:v>69.028570999999999</c:v>
                </c:pt>
                <c:pt idx="379">
                  <c:v>68.742857000000001</c:v>
                </c:pt>
                <c:pt idx="380">
                  <c:v>68.742857000000001</c:v>
                </c:pt>
                <c:pt idx="381">
                  <c:v>67.671428000000006</c:v>
                </c:pt>
                <c:pt idx="382">
                  <c:v>64.766666000000001</c:v>
                </c:pt>
                <c:pt idx="383">
                  <c:v>64.816666999999995</c:v>
                </c:pt>
                <c:pt idx="384">
                  <c:v>63.837499999999999</c:v>
                </c:pt>
                <c:pt idx="385">
                  <c:v>63.837499999999999</c:v>
                </c:pt>
                <c:pt idx="386">
                  <c:v>63.712499999999999</c:v>
                </c:pt>
                <c:pt idx="387">
                  <c:v>63.212499999999999</c:v>
                </c:pt>
                <c:pt idx="388">
                  <c:v>63.087499999999999</c:v>
                </c:pt>
                <c:pt idx="389">
                  <c:v>63.004165999999998</c:v>
                </c:pt>
                <c:pt idx="390">
                  <c:v>61.879165999999998</c:v>
                </c:pt>
                <c:pt idx="391">
                  <c:v>62.504165999999998</c:v>
                </c:pt>
                <c:pt idx="392">
                  <c:v>62.754165999999998</c:v>
                </c:pt>
                <c:pt idx="393">
                  <c:v>63.129165999999998</c:v>
                </c:pt>
                <c:pt idx="394">
                  <c:v>63.379165999999998</c:v>
                </c:pt>
                <c:pt idx="395">
                  <c:v>63.379165999999998</c:v>
                </c:pt>
                <c:pt idx="396">
                  <c:v>63.879165999999998</c:v>
                </c:pt>
                <c:pt idx="397">
                  <c:v>64.170833000000002</c:v>
                </c:pt>
                <c:pt idx="398">
                  <c:v>64.420833000000002</c:v>
                </c:pt>
                <c:pt idx="399">
                  <c:v>64.170833000000002</c:v>
                </c:pt>
                <c:pt idx="400">
                  <c:v>64.170833000000002</c:v>
                </c:pt>
                <c:pt idx="401">
                  <c:v>64.170833000000002</c:v>
                </c:pt>
                <c:pt idx="402">
                  <c:v>64.295833000000002</c:v>
                </c:pt>
                <c:pt idx="403">
                  <c:v>64.420833000000002</c:v>
                </c:pt>
                <c:pt idx="404">
                  <c:v>64.420833000000002</c:v>
                </c:pt>
                <c:pt idx="405">
                  <c:v>64.420833000000002</c:v>
                </c:pt>
                <c:pt idx="406">
                  <c:v>64.795833000000002</c:v>
                </c:pt>
                <c:pt idx="407">
                  <c:v>64.795833000000002</c:v>
                </c:pt>
                <c:pt idx="408">
                  <c:v>64.795833000000002</c:v>
                </c:pt>
                <c:pt idx="409">
                  <c:v>63.8</c:v>
                </c:pt>
                <c:pt idx="410">
                  <c:v>63.7</c:v>
                </c:pt>
                <c:pt idx="411">
                  <c:v>63.7</c:v>
                </c:pt>
                <c:pt idx="412">
                  <c:v>63.545833000000002</c:v>
                </c:pt>
                <c:pt idx="413">
                  <c:v>63.766666999999998</c:v>
                </c:pt>
                <c:pt idx="414">
                  <c:v>64.195238000000003</c:v>
                </c:pt>
                <c:pt idx="415">
                  <c:v>63.909523</c:v>
                </c:pt>
                <c:pt idx="416">
                  <c:v>64.052380999999997</c:v>
                </c:pt>
                <c:pt idx="417">
                  <c:v>66.2</c:v>
                </c:pt>
                <c:pt idx="418">
                  <c:v>67.599999999999994</c:v>
                </c:pt>
                <c:pt idx="419">
                  <c:v>70.147619000000006</c:v>
                </c:pt>
                <c:pt idx="420">
                  <c:v>71.861903999999996</c:v>
                </c:pt>
                <c:pt idx="421">
                  <c:v>72.599318999999994</c:v>
                </c:pt>
                <c:pt idx="422">
                  <c:v>78.400000000000006</c:v>
                </c:pt>
                <c:pt idx="423">
                  <c:v>79.123129000000006</c:v>
                </c:pt>
                <c:pt idx="424">
                  <c:v>80.885033000000007</c:v>
                </c:pt>
                <c:pt idx="425">
                  <c:v>81.742176000000001</c:v>
                </c:pt>
                <c:pt idx="426">
                  <c:v>82.075509999999994</c:v>
                </c:pt>
                <c:pt idx="427">
                  <c:v>86.289794999999998</c:v>
                </c:pt>
                <c:pt idx="428">
                  <c:v>88.789794999999998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D82-47E2-9D4D-18ED6848F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'5.4'!$B$25</c:f>
              <c:strCache>
                <c:ptCount val="1"/>
                <c:pt idx="0">
                  <c:v>Banks – senior bonds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'5.4'!$B$26:$B$454</c:f>
              <c:numCache>
                <c:formatCode>#,##0.00</c:formatCode>
                <c:ptCount val="429"/>
                <c:pt idx="0">
                  <c:v>96.848244401729005</c:v>
                </c:pt>
                <c:pt idx="1">
                  <c:v>96.194085712066794</c:v>
                </c:pt>
                <c:pt idx="2">
                  <c:v>95.427274237707806</c:v>
                </c:pt>
                <c:pt idx="3">
                  <c:v>96.555272292878797</c:v>
                </c:pt>
                <c:pt idx="4">
                  <c:v>98.991845253940397</c:v>
                </c:pt>
                <c:pt idx="5">
                  <c:v>103.038795186737</c:v>
                </c:pt>
                <c:pt idx="6">
                  <c:v>105.95126435388801</c:v>
                </c:pt>
                <c:pt idx="7">
                  <c:v>104.472110820673</c:v>
                </c:pt>
                <c:pt idx="8">
                  <c:v>102.604948976917</c:v>
                </c:pt>
                <c:pt idx="9">
                  <c:v>100.25731274506801</c:v>
                </c:pt>
                <c:pt idx="10">
                  <c:v>99.375889144760293</c:v>
                </c:pt>
                <c:pt idx="11">
                  <c:v>96.066111709346401</c:v>
                </c:pt>
                <c:pt idx="12">
                  <c:v>97.428484500987196</c:v>
                </c:pt>
                <c:pt idx="13">
                  <c:v>100.92747924809601</c:v>
                </c:pt>
                <c:pt idx="14">
                  <c:v>101.51096749527299</c:v>
                </c:pt>
                <c:pt idx="15">
                  <c:v>101.25783052873599</c:v>
                </c:pt>
                <c:pt idx="16">
                  <c:v>101.25783052873599</c:v>
                </c:pt>
                <c:pt idx="17">
                  <c:v>101.71428571428601</c:v>
                </c:pt>
                <c:pt idx="18">
                  <c:v>101.13499909080301</c:v>
                </c:pt>
                <c:pt idx="19">
                  <c:v>98.1175102355256</c:v>
                </c:pt>
                <c:pt idx="20">
                  <c:v>98.856750652250497</c:v>
                </c:pt>
                <c:pt idx="21">
                  <c:v>99.474658355004095</c:v>
                </c:pt>
                <c:pt idx="22">
                  <c:v>98.081358549008399</c:v>
                </c:pt>
                <c:pt idx="23">
                  <c:v>96.953880736169296</c:v>
                </c:pt>
                <c:pt idx="24">
                  <c:v>98.994099144230901</c:v>
                </c:pt>
                <c:pt idx="25">
                  <c:v>99.123220606609607</c:v>
                </c:pt>
                <c:pt idx="26">
                  <c:v>101.371290929183</c:v>
                </c:pt>
                <c:pt idx="27">
                  <c:v>102.24281796343701</c:v>
                </c:pt>
                <c:pt idx="28">
                  <c:v>102.423206369227</c:v>
                </c:pt>
                <c:pt idx="29">
                  <c:v>102.82972995138999</c:v>
                </c:pt>
                <c:pt idx="30">
                  <c:v>103.591720837192</c:v>
                </c:pt>
                <c:pt idx="31">
                  <c:v>101.783309897311</c:v>
                </c:pt>
                <c:pt idx="32">
                  <c:v>101.771535447403</c:v>
                </c:pt>
                <c:pt idx="33">
                  <c:v>101.210712655168</c:v>
                </c:pt>
                <c:pt idx="34">
                  <c:v>101.99188605513901</c:v>
                </c:pt>
                <c:pt idx="35">
                  <c:v>101.398271475116</c:v>
                </c:pt>
                <c:pt idx="36">
                  <c:v>101.425245205986</c:v>
                </c:pt>
                <c:pt idx="37">
                  <c:v>100.847820472186</c:v>
                </c:pt>
                <c:pt idx="38">
                  <c:v>101.100632356612</c:v>
                </c:pt>
                <c:pt idx="39">
                  <c:v>101.562004429369</c:v>
                </c:pt>
                <c:pt idx="40">
                  <c:v>101.906288493679</c:v>
                </c:pt>
                <c:pt idx="41">
                  <c:v>104.29669683712901</c:v>
                </c:pt>
                <c:pt idx="42">
                  <c:v>104.554691325178</c:v>
                </c:pt>
                <c:pt idx="43">
                  <c:v>105.51311363965701</c:v>
                </c:pt>
                <c:pt idx="44">
                  <c:v>105.677201485295</c:v>
                </c:pt>
                <c:pt idx="45">
                  <c:v>107.577201485294</c:v>
                </c:pt>
                <c:pt idx="46">
                  <c:v>107.903006796911</c:v>
                </c:pt>
                <c:pt idx="47">
                  <c:v>112.428122774355</c:v>
                </c:pt>
                <c:pt idx="48">
                  <c:v>118.89584265766</c:v>
                </c:pt>
                <c:pt idx="49">
                  <c:v>121.28576199891501</c:v>
                </c:pt>
                <c:pt idx="50">
                  <c:v>125.338961665548</c:v>
                </c:pt>
                <c:pt idx="51">
                  <c:v>128.944678925304</c:v>
                </c:pt>
                <c:pt idx="52">
                  <c:v>135.849776724111</c:v>
                </c:pt>
                <c:pt idx="53">
                  <c:v>142.636354632474</c:v>
                </c:pt>
                <c:pt idx="54">
                  <c:v>159.50431333071299</c:v>
                </c:pt>
                <c:pt idx="55">
                  <c:v>161.03626195779501</c:v>
                </c:pt>
                <c:pt idx="56">
                  <c:v>163.00673611178399</c:v>
                </c:pt>
                <c:pt idx="57">
                  <c:v>163.40038887998401</c:v>
                </c:pt>
                <c:pt idx="58">
                  <c:v>163.044592257495</c:v>
                </c:pt>
                <c:pt idx="59">
                  <c:v>162.600466545373</c:v>
                </c:pt>
                <c:pt idx="60">
                  <c:v>160.36708570432799</c:v>
                </c:pt>
                <c:pt idx="61">
                  <c:v>160.348927753455</c:v>
                </c:pt>
                <c:pt idx="62">
                  <c:v>164.833254991063</c:v>
                </c:pt>
                <c:pt idx="63">
                  <c:v>167.06782393584999</c:v>
                </c:pt>
                <c:pt idx="64">
                  <c:v>182.21986257231501</c:v>
                </c:pt>
                <c:pt idx="65">
                  <c:v>184.57247338267999</c:v>
                </c:pt>
                <c:pt idx="66">
                  <c:v>184.00829924413699</c:v>
                </c:pt>
                <c:pt idx="67">
                  <c:v>183.63329924413699</c:v>
                </c:pt>
                <c:pt idx="68">
                  <c:v>182.74209929181399</c:v>
                </c:pt>
                <c:pt idx="69">
                  <c:v>186.562660346369</c:v>
                </c:pt>
                <c:pt idx="70">
                  <c:v>190.144512763016</c:v>
                </c:pt>
                <c:pt idx="71">
                  <c:v>188.40021315379499</c:v>
                </c:pt>
                <c:pt idx="72">
                  <c:v>183.375584485633</c:v>
                </c:pt>
                <c:pt idx="73">
                  <c:v>181.77872994297601</c:v>
                </c:pt>
                <c:pt idx="74">
                  <c:v>176.33697386016999</c:v>
                </c:pt>
                <c:pt idx="75">
                  <c:v>169.87523909546599</c:v>
                </c:pt>
                <c:pt idx="76">
                  <c:v>169.99467461106201</c:v>
                </c:pt>
                <c:pt idx="77">
                  <c:v>167.23903491049199</c:v>
                </c:pt>
                <c:pt idx="78">
                  <c:v>166.342128220077</c:v>
                </c:pt>
                <c:pt idx="79">
                  <c:v>164.22672236542499</c:v>
                </c:pt>
                <c:pt idx="80">
                  <c:v>161.09262371389201</c:v>
                </c:pt>
                <c:pt idx="81">
                  <c:v>159.63658298150301</c:v>
                </c:pt>
                <c:pt idx="82">
                  <c:v>158.160172468756</c:v>
                </c:pt>
                <c:pt idx="83">
                  <c:v>158.75584331930401</c:v>
                </c:pt>
                <c:pt idx="84">
                  <c:v>162.237781086306</c:v>
                </c:pt>
                <c:pt idx="85">
                  <c:v>161.725089637943</c:v>
                </c:pt>
                <c:pt idx="86">
                  <c:v>161.52728696490499</c:v>
                </c:pt>
                <c:pt idx="87">
                  <c:v>162.12748747041101</c:v>
                </c:pt>
                <c:pt idx="88">
                  <c:v>171.62005295772801</c:v>
                </c:pt>
                <c:pt idx="89">
                  <c:v>174.04221659776499</c:v>
                </c:pt>
                <c:pt idx="90">
                  <c:v>176.63809522854001</c:v>
                </c:pt>
                <c:pt idx="91">
                  <c:v>189.08882191945301</c:v>
                </c:pt>
                <c:pt idx="92">
                  <c:v>188.76349725076199</c:v>
                </c:pt>
                <c:pt idx="93">
                  <c:v>188.20569063133601</c:v>
                </c:pt>
                <c:pt idx="94">
                  <c:v>185.83752318762501</c:v>
                </c:pt>
                <c:pt idx="95">
                  <c:v>182.705940463068</c:v>
                </c:pt>
                <c:pt idx="96">
                  <c:v>180.955940463068</c:v>
                </c:pt>
                <c:pt idx="97">
                  <c:v>180.200433020952</c:v>
                </c:pt>
                <c:pt idx="98">
                  <c:v>176.24636017399101</c:v>
                </c:pt>
                <c:pt idx="99">
                  <c:v>174.49572715350001</c:v>
                </c:pt>
                <c:pt idx="100">
                  <c:v>167.62734647881399</c:v>
                </c:pt>
                <c:pt idx="101">
                  <c:v>161.01115718316501</c:v>
                </c:pt>
                <c:pt idx="102">
                  <c:v>157.14512124881301</c:v>
                </c:pt>
                <c:pt idx="103">
                  <c:v>156.15225613586401</c:v>
                </c:pt>
                <c:pt idx="104">
                  <c:v>154.78131934024</c:v>
                </c:pt>
                <c:pt idx="105">
                  <c:v>142.56571428571399</c:v>
                </c:pt>
                <c:pt idx="106">
                  <c:v>137.40247309548701</c:v>
                </c:pt>
                <c:pt idx="107">
                  <c:v>136.055789432316</c:v>
                </c:pt>
                <c:pt idx="108">
                  <c:v>136.17733574625399</c:v>
                </c:pt>
                <c:pt idx="109">
                  <c:v>135.80242119641301</c:v>
                </c:pt>
                <c:pt idx="110">
                  <c:v>134.224627659909</c:v>
                </c:pt>
                <c:pt idx="111">
                  <c:v>133.22419380429099</c:v>
                </c:pt>
                <c:pt idx="112">
                  <c:v>132.27796215558899</c:v>
                </c:pt>
                <c:pt idx="113">
                  <c:v>125.28114563690301</c:v>
                </c:pt>
                <c:pt idx="114">
                  <c:v>122.78905022772101</c:v>
                </c:pt>
                <c:pt idx="115">
                  <c:v>122.039161870421</c:v>
                </c:pt>
                <c:pt idx="116">
                  <c:v>121.049569102254</c:v>
                </c:pt>
                <c:pt idx="117">
                  <c:v>120.668889536557</c:v>
                </c:pt>
                <c:pt idx="118">
                  <c:v>121.047553110878</c:v>
                </c:pt>
                <c:pt idx="119">
                  <c:v>120.420748117438</c:v>
                </c:pt>
                <c:pt idx="120">
                  <c:v>120.164592405005</c:v>
                </c:pt>
                <c:pt idx="121">
                  <c:v>119.671037001114</c:v>
                </c:pt>
                <c:pt idx="122">
                  <c:v>102.17479302671801</c:v>
                </c:pt>
                <c:pt idx="123">
                  <c:v>99.435623713758105</c:v>
                </c:pt>
                <c:pt idx="124">
                  <c:v>94.532665874476606</c:v>
                </c:pt>
                <c:pt idx="125">
                  <c:v>93.2611652197469</c:v>
                </c:pt>
                <c:pt idx="126">
                  <c:v>91.603189388025797</c:v>
                </c:pt>
                <c:pt idx="127">
                  <c:v>91.411342983556594</c:v>
                </c:pt>
                <c:pt idx="128">
                  <c:v>92.771504143135999</c:v>
                </c:pt>
                <c:pt idx="129">
                  <c:v>92.043591496490905</c:v>
                </c:pt>
                <c:pt idx="130">
                  <c:v>91.410353919742903</c:v>
                </c:pt>
                <c:pt idx="131">
                  <c:v>90.427845883559598</c:v>
                </c:pt>
                <c:pt idx="132">
                  <c:v>90.683012931670405</c:v>
                </c:pt>
                <c:pt idx="133">
                  <c:v>90.549749596696103</c:v>
                </c:pt>
                <c:pt idx="134">
                  <c:v>90.9563401721216</c:v>
                </c:pt>
                <c:pt idx="135">
                  <c:v>90.965551671854101</c:v>
                </c:pt>
                <c:pt idx="136">
                  <c:v>88.469551016537196</c:v>
                </c:pt>
                <c:pt idx="137">
                  <c:v>87.735391957067094</c:v>
                </c:pt>
                <c:pt idx="138">
                  <c:v>85.478419681018806</c:v>
                </c:pt>
                <c:pt idx="139">
                  <c:v>83.641205506616103</c:v>
                </c:pt>
                <c:pt idx="140">
                  <c:v>81.889987311903099</c:v>
                </c:pt>
                <c:pt idx="141">
                  <c:v>79.852533725556796</c:v>
                </c:pt>
                <c:pt idx="142">
                  <c:v>79.586552651972198</c:v>
                </c:pt>
                <c:pt idx="143">
                  <c:v>78.5665939621001</c:v>
                </c:pt>
                <c:pt idx="144">
                  <c:v>81.294792567414305</c:v>
                </c:pt>
                <c:pt idx="145">
                  <c:v>82.562198659254605</c:v>
                </c:pt>
                <c:pt idx="146">
                  <c:v>86.790654666624604</c:v>
                </c:pt>
                <c:pt idx="147">
                  <c:v>87.5</c:v>
                </c:pt>
                <c:pt idx="148">
                  <c:v>87.914356834938104</c:v>
                </c:pt>
                <c:pt idx="149">
                  <c:v>87.914356834938104</c:v>
                </c:pt>
                <c:pt idx="150">
                  <c:v>87</c:v>
                </c:pt>
                <c:pt idx="151">
                  <c:v>86.625</c:v>
                </c:pt>
                <c:pt idx="152">
                  <c:v>82.541149396692205</c:v>
                </c:pt>
                <c:pt idx="153">
                  <c:v>80.031598283330993</c:v>
                </c:pt>
                <c:pt idx="154">
                  <c:v>80.023420109689596</c:v>
                </c:pt>
                <c:pt idx="155">
                  <c:v>80.520514843294194</c:v>
                </c:pt>
                <c:pt idx="156">
                  <c:v>80.512085348663206</c:v>
                </c:pt>
                <c:pt idx="157">
                  <c:v>80.375177961529502</c:v>
                </c:pt>
                <c:pt idx="158">
                  <c:v>80.624212711874804</c:v>
                </c:pt>
                <c:pt idx="159">
                  <c:v>81.512232381688094</c:v>
                </c:pt>
                <c:pt idx="160">
                  <c:v>82.390582186394496</c:v>
                </c:pt>
                <c:pt idx="161">
                  <c:v>82.144777326074305</c:v>
                </c:pt>
                <c:pt idx="162">
                  <c:v>82.018164521209698</c:v>
                </c:pt>
                <c:pt idx="163">
                  <c:v>81.6483246588556</c:v>
                </c:pt>
                <c:pt idx="164">
                  <c:v>81.907482856793905</c:v>
                </c:pt>
                <c:pt idx="165">
                  <c:v>81.899228804009496</c:v>
                </c:pt>
                <c:pt idx="166">
                  <c:v>81.793442490630937</c:v>
                </c:pt>
                <c:pt idx="167">
                  <c:v>81.794381908790285</c:v>
                </c:pt>
                <c:pt idx="168">
                  <c:v>81.75</c:v>
                </c:pt>
                <c:pt idx="169">
                  <c:v>81.667711236151092</c:v>
                </c:pt>
                <c:pt idx="170">
                  <c:v>81.044891373345408</c:v>
                </c:pt>
                <c:pt idx="171">
                  <c:v>80.664920396021543</c:v>
                </c:pt>
                <c:pt idx="172">
                  <c:v>80.184069593474248</c:v>
                </c:pt>
                <c:pt idx="173">
                  <c:v>80.184069593474248</c:v>
                </c:pt>
                <c:pt idx="174">
                  <c:v>77.298839639705335</c:v>
                </c:pt>
                <c:pt idx="175">
                  <c:v>75.668155775012394</c:v>
                </c:pt>
                <c:pt idx="176">
                  <c:v>69.679745018091566</c:v>
                </c:pt>
                <c:pt idx="177">
                  <c:v>67.25</c:v>
                </c:pt>
                <c:pt idx="178">
                  <c:v>64.625</c:v>
                </c:pt>
                <c:pt idx="179">
                  <c:v>62.25</c:v>
                </c:pt>
                <c:pt idx="180">
                  <c:v>62.125</c:v>
                </c:pt>
                <c:pt idx="181">
                  <c:v>60.5</c:v>
                </c:pt>
                <c:pt idx="182">
                  <c:v>59.777777777777779</c:v>
                </c:pt>
                <c:pt idx="183">
                  <c:v>59.222222222222221</c:v>
                </c:pt>
                <c:pt idx="184">
                  <c:v>58.555555555555557</c:v>
                </c:pt>
                <c:pt idx="185">
                  <c:v>56.444444444444443</c:v>
                </c:pt>
                <c:pt idx="186">
                  <c:v>56.333333333333336</c:v>
                </c:pt>
                <c:pt idx="187">
                  <c:v>56.222222222222221</c:v>
                </c:pt>
                <c:pt idx="188">
                  <c:v>56.222222222222221</c:v>
                </c:pt>
                <c:pt idx="189">
                  <c:v>56.222222222222221</c:v>
                </c:pt>
                <c:pt idx="190">
                  <c:v>56.111111111111114</c:v>
                </c:pt>
                <c:pt idx="191">
                  <c:v>56.111111111111114</c:v>
                </c:pt>
                <c:pt idx="192" formatCode="#\ ##0.00_ ;\-#\ ##0.00\ ">
                  <c:v>56</c:v>
                </c:pt>
                <c:pt idx="193" formatCode="#\ ##0.00_ ;\-#\ ##0.00\ ">
                  <c:v>55.888888000000001</c:v>
                </c:pt>
                <c:pt idx="194" formatCode="#\ ##0.00_ ;\-#\ ##0.00\ ">
                  <c:v>55.777777</c:v>
                </c:pt>
                <c:pt idx="195" formatCode="#\ ##0.00_ ;\-#\ ##0.00\ ">
                  <c:v>55.555554999999998</c:v>
                </c:pt>
                <c:pt idx="196" formatCode="#\ ##0.00_ ;\-#\ ##0.00\ ">
                  <c:v>55.555554999999998</c:v>
                </c:pt>
                <c:pt idx="197" formatCode="#\ ##0.00_ ;\-#\ ##0.00\ ">
                  <c:v>55.555554999999998</c:v>
                </c:pt>
                <c:pt idx="198" formatCode="#\ ##0.00_ ;\-#\ ##0.00\ ">
                  <c:v>55.555554999999998</c:v>
                </c:pt>
                <c:pt idx="199" formatCode="#\ ##0.00_ ;\-#\ ##0.00\ ">
                  <c:v>55.222222000000002</c:v>
                </c:pt>
                <c:pt idx="200" formatCode="#\ ##0.00_ ;\-#\ ##0.00\ ">
                  <c:v>54.666665999999999</c:v>
                </c:pt>
                <c:pt idx="201" formatCode="#\ ##0.00_ ;\-#\ ##0.00\ ">
                  <c:v>54.555554999999998</c:v>
                </c:pt>
                <c:pt idx="202" formatCode="#\ ##0.00_ ;\-#\ ##0.00\ ">
                  <c:v>54.333333000000003</c:v>
                </c:pt>
                <c:pt idx="203" formatCode="#\ ##0.00_ ;\-#\ ##0.00\ ">
                  <c:v>54.111111000000001</c:v>
                </c:pt>
                <c:pt idx="204" formatCode="#\ ##0.00_ ;\-#\ ##0.00\ ">
                  <c:v>52.333333000000003</c:v>
                </c:pt>
                <c:pt idx="205" formatCode="#\ ##0.00_ ;\-#\ ##0.00\ ">
                  <c:v>49.333333000000003</c:v>
                </c:pt>
                <c:pt idx="206" formatCode="#\ ##0.00_ ;\-#\ ##0.00\ ">
                  <c:v>47.666665999999999</c:v>
                </c:pt>
                <c:pt idx="207" formatCode="#\ ##0.00_ ;\-#\ ##0.00\ ">
                  <c:v>46.444443999999997</c:v>
                </c:pt>
                <c:pt idx="208" formatCode="#\ ##0.00_ ;\-#\ ##0.00\ ">
                  <c:v>46.111111000000001</c:v>
                </c:pt>
                <c:pt idx="209" formatCode="#\ ##0.00_ ;\-#\ ##0.00\ ">
                  <c:v>45.222222000000002</c:v>
                </c:pt>
                <c:pt idx="210" formatCode="#\ ##0.00_ ;\-#\ ##0.00\ ">
                  <c:v>44.666665999999999</c:v>
                </c:pt>
                <c:pt idx="211" formatCode="#\ ##0.00_ ;\-#\ ##0.00\ ">
                  <c:v>44.555554999999998</c:v>
                </c:pt>
                <c:pt idx="212" formatCode="#\ ##0.00_ ;\-#\ ##0.00\ ">
                  <c:v>44.333333000000003</c:v>
                </c:pt>
                <c:pt idx="213" formatCode="#\ ##0.00_ ;\-#\ ##0.00\ ">
                  <c:v>45</c:v>
                </c:pt>
                <c:pt idx="214" formatCode="#\ ##0.00_ ;\-#\ ##0.00\ ">
                  <c:v>48.111111000000001</c:v>
                </c:pt>
                <c:pt idx="215" formatCode="#\ ##0.00_ ;\-#\ ##0.00\ ">
                  <c:v>52.111111000000001</c:v>
                </c:pt>
                <c:pt idx="216" formatCode="#\ ##0.00_ ;\-#\ ##0.00\ ">
                  <c:v>51.333333000000003</c:v>
                </c:pt>
                <c:pt idx="217" formatCode="#\ ##0.00_ ;\-#\ ##0.00\ ">
                  <c:v>51.444443999999997</c:v>
                </c:pt>
                <c:pt idx="218" formatCode="#\ ##0.00_ ;\-#\ ##0.00\ ">
                  <c:v>51.111111000000001</c:v>
                </c:pt>
                <c:pt idx="219" formatCode="#\ ##0.00_ ;\-#\ ##0.00\ ">
                  <c:v>51.666665999999999</c:v>
                </c:pt>
                <c:pt idx="220" formatCode="#\ ##0.00_ ;\-#\ ##0.00\ ">
                  <c:v>51.166665999999999</c:v>
                </c:pt>
                <c:pt idx="221" formatCode="#\ ##0.00_ ;\-#\ ##0.00\ ">
                  <c:v>51.277777</c:v>
                </c:pt>
                <c:pt idx="222" formatCode="#\ ##0.00_ ;\-#\ ##0.00\ ">
                  <c:v>53.462963000000002</c:v>
                </c:pt>
                <c:pt idx="223" formatCode="#\ ##0.00_ ;\-#\ ##0.00\ ">
                  <c:v>55.351851000000003</c:v>
                </c:pt>
                <c:pt idx="224" formatCode="#\ ##0.00_ ;\-#\ ##0.00\ ">
                  <c:v>55.796295999999998</c:v>
                </c:pt>
                <c:pt idx="225" formatCode="#\ ##0.00_ ;\-#\ ##0.00\ ">
                  <c:v>54.546295999999998</c:v>
                </c:pt>
                <c:pt idx="226" formatCode="#\ ##0.00_ ;\-#\ ##0.00\ ">
                  <c:v>54.138888000000001</c:v>
                </c:pt>
                <c:pt idx="227" formatCode="#\ ##0.00_ ;\-#\ ##0.00\ ">
                  <c:v>53.65625</c:v>
                </c:pt>
                <c:pt idx="228" formatCode="#\ ##0.00_ ;\-#\ ##0.00\ ">
                  <c:v>53.53125</c:v>
                </c:pt>
                <c:pt idx="229" formatCode="#\ ##0.00_ ;\-#\ ##0.00\ ">
                  <c:v>52.947915999999999</c:v>
                </c:pt>
                <c:pt idx="230" formatCode="#\ ##0.00_ ;\-#\ ##0.00\ ">
                  <c:v>52.581541000000001</c:v>
                </c:pt>
                <c:pt idx="231" formatCode="#\ ##0.00_ ;\-#\ ##0.00\ ">
                  <c:v>52.206541000000001</c:v>
                </c:pt>
                <c:pt idx="232" formatCode="#\ ##0.00_ ;\-#\ ##0.00\ ">
                  <c:v>51.710290999999998</c:v>
                </c:pt>
                <c:pt idx="233" formatCode="#\ ##0.00_ ;\-#\ ##0.00\ ">
                  <c:v>51.690603000000003</c:v>
                </c:pt>
                <c:pt idx="234" formatCode="#\ ##0.00_ ;\-#\ ##0.00\ ">
                  <c:v>52.130915999999999</c:v>
                </c:pt>
                <c:pt idx="235" formatCode="#\ ##0.00_ ;\-#\ ##0.00\ ">
                  <c:v>53.947791000000002</c:v>
                </c:pt>
                <c:pt idx="236" formatCode="#\ ##0.00_ ;\-#\ ##0.00\ ">
                  <c:v>54.796227999999999</c:v>
                </c:pt>
                <c:pt idx="237" formatCode="#\ ##0.00_ ;\-#\ ##0.00\ ">
                  <c:v>55.097163999999999</c:v>
                </c:pt>
                <c:pt idx="238" formatCode="#\ ##0.00_ ;\-#\ ##0.00\ ">
                  <c:v>54.618186000000001</c:v>
                </c:pt>
                <c:pt idx="239" formatCode="#\ ##0.00_ ;\-#\ ##0.00\ ">
                  <c:v>53.781311000000002</c:v>
                </c:pt>
                <c:pt idx="240" formatCode="#\ ##0.00_ ;\-#\ ##0.00\ ">
                  <c:v>53.970061000000001</c:v>
                </c:pt>
                <c:pt idx="241" formatCode="#\ ##0.00_ ;\-#\ ##0.00\ ">
                  <c:v>52.628749999999997</c:v>
                </c:pt>
                <c:pt idx="242" formatCode="#\ ##0.00_ ;\-#\ ##0.00\ ">
                  <c:v>52.711750000000002</c:v>
                </c:pt>
                <c:pt idx="243" formatCode="#\ ##0.00_ ;\-#\ ##0.00\ ">
                  <c:v>52.314216000000002</c:v>
                </c:pt>
                <c:pt idx="244" formatCode="#\ ##0.00_ ;\-#\ ##0.00\ ">
                  <c:v>52.064216000000002</c:v>
                </c:pt>
                <c:pt idx="245" formatCode="#\ ##0.00_ ;\-#\ ##0.00\ ">
                  <c:v>52.064216000000002</c:v>
                </c:pt>
                <c:pt idx="246" formatCode="#\ ##0.00_ ;\-#\ ##0.00\ ">
                  <c:v>52.585050000000003</c:v>
                </c:pt>
                <c:pt idx="247" formatCode="#\ ##0.00_ ;\-#\ ##0.00\ ">
                  <c:v>53.960050000000003</c:v>
                </c:pt>
                <c:pt idx="248" formatCode="#\ ##0.00_ ;\-#\ ##0.00\ ">
                  <c:v>56.585050000000003</c:v>
                </c:pt>
                <c:pt idx="249" formatCode="#\ ##0.00_ ;\-#\ ##0.00\ ">
                  <c:v>60.210050000000003</c:v>
                </c:pt>
                <c:pt idx="250" formatCode="#\ ##0.00_ ;\-#\ ##0.00\ ">
                  <c:v>61.147550000000003</c:v>
                </c:pt>
                <c:pt idx="251" formatCode="#\ ##0.00_ ;\-#\ ##0.00\ ">
                  <c:v>61.897550000000003</c:v>
                </c:pt>
                <c:pt idx="252" formatCode="#\ ##0.00_ ;\-#\ ##0.00\ ">
                  <c:v>61.397550000000003</c:v>
                </c:pt>
                <c:pt idx="253" formatCode="#\ ##0.00_ ;\-#\ ##0.00\ ">
                  <c:v>61.686667</c:v>
                </c:pt>
                <c:pt idx="254" formatCode="#\ ##0.00_ ;\-#\ ##0.00\ ">
                  <c:v>61.531154999999998</c:v>
                </c:pt>
                <c:pt idx="255" formatCode="#\ ##0.00_ ;\-#\ ##0.00\ ">
                  <c:v>62.086711000000001</c:v>
                </c:pt>
                <c:pt idx="256" formatCode="#\ ##0.00_ ;\-#\ ##0.00\ ">
                  <c:v>63.212637000000001</c:v>
                </c:pt>
                <c:pt idx="257" formatCode="#\ ##0.00_ ;\-#\ ##0.00\ ">
                  <c:v>64.879302999999993</c:v>
                </c:pt>
                <c:pt idx="258" formatCode="#\ ##0.00_ ;\-#\ ##0.00\ ">
                  <c:v>69.8125</c:v>
                </c:pt>
                <c:pt idx="259" formatCode="#\ ##0.00_ ;\-#\ ##0.00\ ">
                  <c:v>75.4375</c:v>
                </c:pt>
                <c:pt idx="260" formatCode="#\ ##0.00_ ;\-#\ ##0.00\ ">
                  <c:v>85.021249999999995</c:v>
                </c:pt>
                <c:pt idx="261" formatCode="#\ ##0.00_ ;\-#\ ##0.00\ ">
                  <c:v>92.501717999999997</c:v>
                </c:pt>
                <c:pt idx="262" formatCode="#\ ##0.00_ ;\-#\ ##0.00\ ">
                  <c:v>107.11875000000001</c:v>
                </c:pt>
                <c:pt idx="263" formatCode="#\ ##0.00_ ;\-#\ ##0.00\ ">
                  <c:v>120.23965200000001</c:v>
                </c:pt>
                <c:pt idx="264" formatCode="#\ ##0.00_ ;\-#\ ##0.00\ ">
                  <c:v>112.546667</c:v>
                </c:pt>
                <c:pt idx="265" formatCode="#\ ##0.00_ ;\-#\ ##0.00\ ">
                  <c:v>105.89</c:v>
                </c:pt>
                <c:pt idx="266" formatCode="#\ ##0.00_ ;\-#\ ##0.00\ ">
                  <c:v>105.337869</c:v>
                </c:pt>
                <c:pt idx="267" formatCode="#\ ##0.00_ ;\-#\ ##0.00\ ">
                  <c:v>106.67120199999999</c:v>
                </c:pt>
                <c:pt idx="268" formatCode="#\ ##0.00_ ;\-#\ ##0.00\ ">
                  <c:v>107.47013699999999</c:v>
                </c:pt>
                <c:pt idx="269" formatCode="#\ ##0.00_ ;\-#\ ##0.00\ ">
                  <c:v>109.662288</c:v>
                </c:pt>
                <c:pt idx="270" formatCode="#\ ##0.00_ ;\-#\ ##0.00\ ">
                  <c:v>118.214235</c:v>
                </c:pt>
                <c:pt idx="271" formatCode="#\ ##0.00_ ;\-#\ ##0.00\ ">
                  <c:v>121.233301</c:v>
                </c:pt>
                <c:pt idx="272" formatCode="#\ ##0.00_ ;\-#\ ##0.00\ ">
                  <c:v>127.29375</c:v>
                </c:pt>
                <c:pt idx="273" formatCode="#\ ##0.00_ ;\-#\ ##0.00\ ">
                  <c:v>130.28565599999999</c:v>
                </c:pt>
                <c:pt idx="274" formatCode="#\ ##0.00_ ;\-#\ ##0.00\ ">
                  <c:v>132.67168899999999</c:v>
                </c:pt>
                <c:pt idx="275" formatCode="#\ ##0.00_ ;\-#\ ##0.00\ ">
                  <c:v>132.92168899999999</c:v>
                </c:pt>
                <c:pt idx="276" formatCode="#\ ##0.00_ ;\-#\ ##0.00\ ">
                  <c:v>132.92025699999999</c:v>
                </c:pt>
                <c:pt idx="277" formatCode="#\ ##0.00_ ;\-#\ ##0.00\ ">
                  <c:v>126.204444</c:v>
                </c:pt>
                <c:pt idx="278" formatCode="#\ ##0.00_ ;\-#\ ##0.00\ ">
                  <c:v>125.921938</c:v>
                </c:pt>
                <c:pt idx="279" formatCode="#\ ##0.00_ ;\-#\ ##0.00\ ">
                  <c:v>126.921637</c:v>
                </c:pt>
                <c:pt idx="280" formatCode="#\ ##0.00_ ;\-#\ ##0.00\ ">
                  <c:v>127.169364</c:v>
                </c:pt>
                <c:pt idx="281" formatCode="#\ ##0.00_ ;\-#\ ##0.00\ ">
                  <c:v>127.79876299999999</c:v>
                </c:pt>
                <c:pt idx="282" formatCode="#\ ##0.00_ ;\-#\ ##0.00\ ">
                  <c:v>131.174733</c:v>
                </c:pt>
                <c:pt idx="283" formatCode="#\ ##0.00_ ;\-#\ ##0.00\ ">
                  <c:v>138.027592</c:v>
                </c:pt>
                <c:pt idx="284" formatCode="#\ ##0.00_ ;\-#\ ##0.00\ ">
                  <c:v>138.35618600000001</c:v>
                </c:pt>
                <c:pt idx="285" formatCode="#\ ##0.00_ ;\-#\ ##0.00\ ">
                  <c:v>132.35826299999999</c:v>
                </c:pt>
                <c:pt idx="286" formatCode="#\ ##0.00_ ;\-#\ ##0.00\ ">
                  <c:v>130.81344799999999</c:v>
                </c:pt>
                <c:pt idx="287" formatCode="#\ ##0.00_ ;\-#\ ##0.00\ ">
                  <c:v>127.260442</c:v>
                </c:pt>
                <c:pt idx="288" formatCode="#\ ##0.00_ ;\-#\ ##0.00\ ">
                  <c:v>125.17680900000001</c:v>
                </c:pt>
                <c:pt idx="289" formatCode="#\ ##0.00_ ;\-#\ ##0.00\ ">
                  <c:v>120.61573</c:v>
                </c:pt>
                <c:pt idx="290" formatCode="#\ ##0.00_ ;\-#\ ##0.00\ ">
                  <c:v>112.728219</c:v>
                </c:pt>
                <c:pt idx="291" formatCode="#\ ##0.00_ ;\-#\ ##0.00\ ">
                  <c:v>112.185655</c:v>
                </c:pt>
                <c:pt idx="292" formatCode="#\ ##0.00_ ;\-#\ ##0.00\ ">
                  <c:v>107.604736</c:v>
                </c:pt>
                <c:pt idx="293" formatCode="#\ ##0.00_ ;\-#\ ##0.00\ ">
                  <c:v>105.39978000000001</c:v>
                </c:pt>
                <c:pt idx="294" formatCode="#\ ##0.00_ ;\-#\ ##0.00\ ">
                  <c:v>101.570071</c:v>
                </c:pt>
                <c:pt idx="295" formatCode="#\ ##0.00_ ;\-#\ ##0.00\ ">
                  <c:v>99.897537</c:v>
                </c:pt>
                <c:pt idx="296" formatCode="#\ ##0.00_ ;\-#\ ##0.00\ ">
                  <c:v>99.611110999999994</c:v>
                </c:pt>
                <c:pt idx="297" formatCode="#\ ##0.00_ ;\-#\ ##0.00\ ">
                  <c:v>97.387911000000003</c:v>
                </c:pt>
                <c:pt idx="298" formatCode="#\ ##0.00_ ;\-#\ ##0.00\ ">
                  <c:v>97.41207</c:v>
                </c:pt>
                <c:pt idx="299" formatCode="#\ ##0.00_ ;\-#\ ##0.00\ ">
                  <c:v>96.772004999999993</c:v>
                </c:pt>
                <c:pt idx="300" formatCode="#\ ##0.00_ ;\-#\ ##0.00\ ">
                  <c:v>96.896058999999994</c:v>
                </c:pt>
                <c:pt idx="301" formatCode="#\ ##0.00_ ;\-#\ ##0.00\ ">
                  <c:v>95.889979999999994</c:v>
                </c:pt>
                <c:pt idx="302" formatCode="#\ ##0.00_ ;\-#\ ##0.00\ ">
                  <c:v>101.404325</c:v>
                </c:pt>
                <c:pt idx="303" formatCode="#\ ##0.00_ ;\-#\ ##0.00\ ">
                  <c:v>98.064778000000004</c:v>
                </c:pt>
                <c:pt idx="304" formatCode="#\ ##0.00_ ;\-#\ ##0.00\ ">
                  <c:v>95.314778000000004</c:v>
                </c:pt>
                <c:pt idx="305" formatCode="#\ ##0.00_ ;\-#\ ##0.00\ ">
                  <c:v>94.890913999999995</c:v>
                </c:pt>
                <c:pt idx="306" formatCode="#\ ##0.00_ ;\-#\ ##0.00\ ">
                  <c:v>93.168691999999993</c:v>
                </c:pt>
                <c:pt idx="307" formatCode="#\ ##0.00_ ;\-#\ ##0.00\ ">
                  <c:v>90.785713999999999</c:v>
                </c:pt>
                <c:pt idx="308" formatCode="#\ ##0.00_ ;\-#\ ##0.00\ ">
                  <c:v>83.826531000000003</c:v>
                </c:pt>
                <c:pt idx="309" formatCode="#\ ##0.00_ ;\-#\ ##0.00\ ">
                  <c:v>81.415816000000007</c:v>
                </c:pt>
                <c:pt idx="310" formatCode="#\ ##0.00_ ;\-#\ ##0.00\ ">
                  <c:v>74.559402000000006</c:v>
                </c:pt>
                <c:pt idx="311" formatCode="#\ ##0.00_ ;\-#\ ##0.00\ ">
                  <c:v>74.507424999999998</c:v>
                </c:pt>
                <c:pt idx="312" formatCode="#\ ##0.00_ ;\-#\ ##0.00\ ">
                  <c:v>76.000928000000002</c:v>
                </c:pt>
                <c:pt idx="313" formatCode="#\ ##0.00_ ;\-#\ ##0.00\ ">
                  <c:v>78.937616000000006</c:v>
                </c:pt>
                <c:pt idx="314" formatCode="#\ ##0.00_ ;\-#\ ##0.00\ ">
                  <c:v>80.554702000000006</c:v>
                </c:pt>
                <c:pt idx="315" formatCode="#\ ##0.00_ ;\-#\ ##0.00\ ">
                  <c:v>81.381837000000004</c:v>
                </c:pt>
                <c:pt idx="316" formatCode="#\ ##0.00_ ;\-#\ ##0.00\ ">
                  <c:v>81.986870999999994</c:v>
                </c:pt>
                <c:pt idx="317" formatCode="#\ ##0.00_ ;\-#\ ##0.00\ ">
                  <c:v>82.498541000000003</c:v>
                </c:pt>
                <c:pt idx="318" formatCode="#\ ##0.00_ ;\-#\ ##0.00\ ">
                  <c:v>83.110949000000005</c:v>
                </c:pt>
                <c:pt idx="319" formatCode="#\ ##0.00_ ;\-#\ ##0.00\ ">
                  <c:v>82.734549000000001</c:v>
                </c:pt>
                <c:pt idx="320" formatCode="#\ ##0.00_ ;\-#\ ##0.00\ ">
                  <c:v>83.137172000000007</c:v>
                </c:pt>
                <c:pt idx="321" formatCode="#\ ##0.00_ ;\-#\ ##0.00\ ">
                  <c:v>82.181908000000007</c:v>
                </c:pt>
                <c:pt idx="322" formatCode="#\ ##0.00_ ;\-#\ ##0.00\ ">
                  <c:v>81.409099999999995</c:v>
                </c:pt>
                <c:pt idx="323" formatCode="#\ ##0.00_ ;\-#\ ##0.00\ ">
                  <c:v>83.323233000000002</c:v>
                </c:pt>
                <c:pt idx="324" formatCode="#\ ##0.00_ ;\-#\ ##0.00\ ">
                  <c:v>85.313692000000003</c:v>
                </c:pt>
                <c:pt idx="325" formatCode="#\ ##0.00_ ;\-#\ ##0.00\ ">
                  <c:v>86.645965000000004</c:v>
                </c:pt>
                <c:pt idx="326" formatCode="#\ ##0.00_ ;\-#\ ##0.00\ ">
                  <c:v>84.682884999999999</c:v>
                </c:pt>
                <c:pt idx="327" formatCode="#\ ##0.00_ ;\-#\ ##0.00\ ">
                  <c:v>82.526126000000005</c:v>
                </c:pt>
                <c:pt idx="328" formatCode="#\ ##0.00_ ;\-#\ ##0.00\ ">
                  <c:v>82.075159999999997</c:v>
                </c:pt>
                <c:pt idx="329" formatCode="#\ ##0.00_ ;\-#\ ##0.00\ ">
                  <c:v>74.259394999999998</c:v>
                </c:pt>
                <c:pt idx="330" formatCode="#\ ##0.00_ ;\-#\ ##0.00\ ">
                  <c:v>70.657424000000006</c:v>
                </c:pt>
                <c:pt idx="331" formatCode="#\ ##0.00_ ;\-#\ ##0.00\ ">
                  <c:v>69.707177999999999</c:v>
                </c:pt>
                <c:pt idx="332" formatCode="#\ ##0.00_ ;\-#\ ##0.00\ ">
                  <c:v>68.529596999999995</c:v>
                </c:pt>
                <c:pt idx="333" formatCode="#\ ##0.00_ ;\-#\ ##0.00\ ">
                  <c:v>67.878698999999997</c:v>
                </c:pt>
                <c:pt idx="334" formatCode="#\ ##0.00_ ;\-#\ ##0.00\ ">
                  <c:v>68.047336999999999</c:v>
                </c:pt>
                <c:pt idx="335" formatCode="#\ ##0.00_ ;\-#\ ##0.00\ ">
                  <c:v>67.818416999999997</c:v>
                </c:pt>
                <c:pt idx="336" formatCode="#\ ##0.00_ ;\-#\ ##0.00\ ">
                  <c:v>67.789801999999995</c:v>
                </c:pt>
                <c:pt idx="337" formatCode="#\ ##0.00_ ;\-#\ ##0.00\ ">
                  <c:v>67.536225000000002</c:v>
                </c:pt>
                <c:pt idx="338" formatCode="#\ ##0.00_ ;\-#\ ##0.00\ ">
                  <c:v>66.004527999999993</c:v>
                </c:pt>
                <c:pt idx="339" formatCode="#\ ##0.00_ ;\-#\ ##0.00\ ">
                  <c:v>65.313066000000006</c:v>
                </c:pt>
                <c:pt idx="340" formatCode="#\ ##0.00_ ;\-#\ ##0.00\ ">
                  <c:v>63.201450999999999</c:v>
                </c:pt>
                <c:pt idx="341" formatCode="#\ ##0.00_ ;\-#\ ##0.00\ ">
                  <c:v>62.645896</c:v>
                </c:pt>
                <c:pt idx="342" formatCode="#\ ##0.00_ ;\-#\ ##0.00\ ">
                  <c:v>62.682876999999998</c:v>
                </c:pt>
                <c:pt idx="343" formatCode="#\ ##0.00_ ;\-#\ ##0.00\ ">
                  <c:v>63.020319000000001</c:v>
                </c:pt>
                <c:pt idx="344" formatCode="#\ ##0.00_ ;\-#\ ##0.00\ ">
                  <c:v>64.168924000000004</c:v>
                </c:pt>
                <c:pt idx="345" formatCode="#\ ##0.00_ ;\-#\ ##0.00\ ">
                  <c:v>62.021115999999999</c:v>
                </c:pt>
                <c:pt idx="346" formatCode="#\ ##0.00_ ;\-#\ ##0.00\ ">
                  <c:v>61.752639000000002</c:v>
                </c:pt>
                <c:pt idx="347" formatCode="#\ ##0.00_ ;\-#\ ##0.00\ ">
                  <c:v>60.844079000000001</c:v>
                </c:pt>
                <c:pt idx="348" formatCode="#\ ##0.00_ ;\-#\ ##0.00\ ">
                  <c:v>60.980508999999998</c:v>
                </c:pt>
                <c:pt idx="349" formatCode="#\ ##0.00_ ;\-#\ ##0.00\ ">
                  <c:v>60.622563</c:v>
                </c:pt>
                <c:pt idx="350" formatCode="#\ ##0.00_ ;\-#\ ##0.00\ ">
                  <c:v>60.202820000000003</c:v>
                </c:pt>
                <c:pt idx="351" formatCode="#\ ##0.00_ ;\-#\ ##0.00\ ">
                  <c:v>60.025351999999998</c:v>
                </c:pt>
                <c:pt idx="352" formatCode="#\ ##0.00_ ;\-#\ ##0.00\ ">
                  <c:v>59.878169</c:v>
                </c:pt>
                <c:pt idx="353" formatCode="#\ ##0.00_ ;\-#\ ##0.00\ ">
                  <c:v>59.422271000000002</c:v>
                </c:pt>
                <c:pt idx="354" formatCode="#\ ##0.00_ ;\-#\ ##0.00\ ">
                  <c:v>59.052782999999998</c:v>
                </c:pt>
                <c:pt idx="355" formatCode="#\ ##0.00_ ;\-#\ ##0.00\ ">
                  <c:v>58.436112000000001</c:v>
                </c:pt>
                <c:pt idx="356" formatCode="#\ ##0.00_ ;\-#\ ##0.00\ ">
                  <c:v>57.9</c:v>
                </c:pt>
                <c:pt idx="357" formatCode="#\ ##0.00_ ;\-#\ ##0.00\ ">
                  <c:v>56.276586999999999</c:v>
                </c:pt>
                <c:pt idx="358" formatCode="#\ ##0.00_ ;\-#\ ##0.00\ ">
                  <c:v>55.325226999999998</c:v>
                </c:pt>
                <c:pt idx="359" formatCode="#\ ##0.00_ ;\-#\ ##0.00\ ">
                  <c:v>52.054203999999999</c:v>
                </c:pt>
                <c:pt idx="360" formatCode="#\ ##0.00_ ;\-#\ ##0.00\ ">
                  <c:v>51.569276000000002</c:v>
                </c:pt>
                <c:pt idx="361" formatCode="#\ ##0.00_ ;\-#\ ##0.00\ ">
                  <c:v>55.438468</c:v>
                </c:pt>
                <c:pt idx="362" formatCode="#\ ##0.00_ ;\-#\ ##0.00\ ">
                  <c:v>55.304808999999999</c:v>
                </c:pt>
                <c:pt idx="363" formatCode="#\ ##0.00_ ;\-#\ ##0.00\ ">
                  <c:v>54.663100999999997</c:v>
                </c:pt>
                <c:pt idx="364" formatCode="#\ ##0.00_ ;\-#\ ##0.00\ ">
                  <c:v>54.145387999999997</c:v>
                </c:pt>
                <c:pt idx="365">
                  <c:v>53.830672999999997</c:v>
                </c:pt>
                <c:pt idx="366" formatCode="#\ ##0.00_ ;\-#\ ##0.00\ ">
                  <c:v>54.666333999999999</c:v>
                </c:pt>
                <c:pt idx="367" formatCode="#\ ##0.00_ ;\-#\ ##0.00\ ">
                  <c:v>56.520791000000003</c:v>
                </c:pt>
                <c:pt idx="368">
                  <c:v>57.002597999999999</c:v>
                </c:pt>
                <c:pt idx="369">
                  <c:v>63.143228000000001</c:v>
                </c:pt>
                <c:pt idx="370">
                  <c:v>61.8</c:v>
                </c:pt>
                <c:pt idx="371">
                  <c:v>62.278066000000003</c:v>
                </c:pt>
                <c:pt idx="372">
                  <c:v>62.278066000000003</c:v>
                </c:pt>
                <c:pt idx="373">
                  <c:v>61.812823999999999</c:v>
                </c:pt>
                <c:pt idx="374">
                  <c:v>61.611398999999999</c:v>
                </c:pt>
                <c:pt idx="375">
                  <c:v>61.389176999999997</c:v>
                </c:pt>
                <c:pt idx="376">
                  <c:v>61.389176999999997</c:v>
                </c:pt>
                <c:pt idx="377">
                  <c:v>61.389176999999997</c:v>
                </c:pt>
                <c:pt idx="378">
                  <c:v>61.500287999999998</c:v>
                </c:pt>
                <c:pt idx="379">
                  <c:v>61.389176999999997</c:v>
                </c:pt>
                <c:pt idx="380">
                  <c:v>61.389176999999997</c:v>
                </c:pt>
                <c:pt idx="381">
                  <c:v>60.500287999999998</c:v>
                </c:pt>
                <c:pt idx="382">
                  <c:v>58.055844</c:v>
                </c:pt>
                <c:pt idx="383">
                  <c:v>57.125324999999997</c:v>
                </c:pt>
                <c:pt idx="384">
                  <c:v>56.562823999999999</c:v>
                </c:pt>
                <c:pt idx="385">
                  <c:v>56.000323999999999</c:v>
                </c:pt>
                <c:pt idx="386">
                  <c:v>55.750323999999999</c:v>
                </c:pt>
                <c:pt idx="387">
                  <c:v>54.750323999999999</c:v>
                </c:pt>
                <c:pt idx="388">
                  <c:v>54.125323999999999</c:v>
                </c:pt>
                <c:pt idx="389">
                  <c:v>54.050324000000003</c:v>
                </c:pt>
                <c:pt idx="390">
                  <c:v>53.500433000000001</c:v>
                </c:pt>
                <c:pt idx="391">
                  <c:v>53.571800000000003</c:v>
                </c:pt>
                <c:pt idx="392">
                  <c:v>53.857514000000002</c:v>
                </c:pt>
                <c:pt idx="393">
                  <c:v>54.000371000000001</c:v>
                </c:pt>
                <c:pt idx="394">
                  <c:v>54.428941999999999</c:v>
                </c:pt>
                <c:pt idx="395">
                  <c:v>55.143228000000001</c:v>
                </c:pt>
                <c:pt idx="396">
                  <c:v>55.000371000000001</c:v>
                </c:pt>
                <c:pt idx="397">
                  <c:v>57.143228000000001</c:v>
                </c:pt>
                <c:pt idx="398">
                  <c:v>57.000371000000001</c:v>
                </c:pt>
                <c:pt idx="399">
                  <c:v>57.143228000000001</c:v>
                </c:pt>
                <c:pt idx="400">
                  <c:v>56.428941999999999</c:v>
                </c:pt>
                <c:pt idx="401">
                  <c:v>56.143228000000001</c:v>
                </c:pt>
                <c:pt idx="402">
                  <c:v>56.714655999999998</c:v>
                </c:pt>
                <c:pt idx="403">
                  <c:v>57.143228000000001</c:v>
                </c:pt>
                <c:pt idx="404">
                  <c:v>57.571798999999999</c:v>
                </c:pt>
                <c:pt idx="405">
                  <c:v>57.071798999999999</c:v>
                </c:pt>
                <c:pt idx="406">
                  <c:v>56.928941999999999</c:v>
                </c:pt>
                <c:pt idx="407">
                  <c:v>57.143228000000001</c:v>
                </c:pt>
                <c:pt idx="408">
                  <c:v>57.000371000000001</c:v>
                </c:pt>
                <c:pt idx="409">
                  <c:v>57.000371000000001</c:v>
                </c:pt>
                <c:pt idx="410">
                  <c:v>56.9</c:v>
                </c:pt>
                <c:pt idx="411">
                  <c:v>56.714655999999998</c:v>
                </c:pt>
                <c:pt idx="412">
                  <c:v>55.875324999999997</c:v>
                </c:pt>
                <c:pt idx="413">
                  <c:v>54.375323999999999</c:v>
                </c:pt>
                <c:pt idx="414">
                  <c:v>53.812823999999999</c:v>
                </c:pt>
                <c:pt idx="415">
                  <c:v>52.375323999999999</c:v>
                </c:pt>
                <c:pt idx="416">
                  <c:v>51.125323999999999</c:v>
                </c:pt>
                <c:pt idx="417">
                  <c:v>52.000323999999999</c:v>
                </c:pt>
                <c:pt idx="418">
                  <c:v>52.750323999999999</c:v>
                </c:pt>
                <c:pt idx="419">
                  <c:v>57.187823999999999</c:v>
                </c:pt>
                <c:pt idx="420">
                  <c:v>56.875323999999999</c:v>
                </c:pt>
                <c:pt idx="421">
                  <c:v>57.234414999999998</c:v>
                </c:pt>
                <c:pt idx="422">
                  <c:v>57.910760000000003</c:v>
                </c:pt>
                <c:pt idx="423">
                  <c:v>58.296914999999998</c:v>
                </c:pt>
                <c:pt idx="424">
                  <c:v>58.921914999999998</c:v>
                </c:pt>
                <c:pt idx="425">
                  <c:v>59.171914999999998</c:v>
                </c:pt>
                <c:pt idx="426">
                  <c:v>59.171914999999998</c:v>
                </c:pt>
                <c:pt idx="427">
                  <c:v>63.671914999999998</c:v>
                </c:pt>
                <c:pt idx="428">
                  <c:v>67.171914999999998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D82-47E2-9D4D-18ED6848F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in val="40544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solidFill>
                      <a:sysClr val="windowText" lastClr="000000"/>
                    </a:solidFill>
                    <a:latin typeface="Museo100"/>
                  </a:defRPr>
                </a:pPr>
                <a:r>
                  <a:rPr lang="en-GB" sz="1100" b="0" i="0" u="none" strike="noStrike" baseline="0">
                    <a:effectLst/>
                  </a:rPr>
                  <a:t>Basis points</a:t>
                </a:r>
                <a:endParaRPr lang="en-US" sz="1100" b="0">
                  <a:solidFill>
                    <a:sysClr val="windowText" lastClr="000000"/>
                  </a:solidFill>
                  <a:latin typeface="Museo100"/>
                </a:endParaRPr>
              </a:p>
            </c:rich>
          </c:tx>
          <c:layout>
            <c:manualLayout>
              <c:xMode val="edge"/>
              <c:yMode val="edge"/>
              <c:x val="1.2518546258615058E-3"/>
              <c:y val="0.323199689816464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4388096"/>
        <c:crosses val="autoZero"/>
        <c:crossBetween val="between"/>
        <c:majorUnit val="50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#,##0.00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1.5372407608261777E-3"/>
          <c:y val="0.88758044133372216"/>
          <c:w val="0.98695815080360039"/>
          <c:h val="0.10641197628074268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128458163733"/>
          <c:y val="5.1400554097404488E-2"/>
          <c:w val="0.84400901204825651"/>
          <c:h val="0.74750628320001122"/>
        </c:manualLayout>
      </c:layout>
      <c:lineChart>
        <c:grouping val="standard"/>
        <c:varyColors val="0"/>
        <c:ser>
          <c:idx val="1"/>
          <c:order val="0"/>
          <c:tx>
            <c:strRef>
              <c:f>'5.5'!$B$25</c:f>
              <c:strCache>
                <c:ptCount val="1"/>
                <c:pt idx="0">
                  <c:v>Contributed equity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'5.5'!$B$26:$B$44</c:f>
              <c:numCache>
                <c:formatCode>General</c:formatCode>
                <c:ptCount val="19"/>
                <c:pt idx="0">
                  <c:v>18.613195197169723</c:v>
                </c:pt>
                <c:pt idx="1">
                  <c:v>19.859014008539187</c:v>
                </c:pt>
                <c:pt idx="2">
                  <c:v>20.200943387377407</c:v>
                </c:pt>
                <c:pt idx="3">
                  <c:v>21.309626154296211</c:v>
                </c:pt>
                <c:pt idx="4">
                  <c:v>22.595390589709432</c:v>
                </c:pt>
                <c:pt idx="5">
                  <c:v>23.939843594858846</c:v>
                </c:pt>
                <c:pt idx="6">
                  <c:v>24.739177944164599</c:v>
                </c:pt>
                <c:pt idx="7">
                  <c:v>23.107892574371476</c:v>
                </c:pt>
                <c:pt idx="8">
                  <c:v>22.478112915345903</c:v>
                </c:pt>
                <c:pt idx="9">
                  <c:v>21.837497611205968</c:v>
                </c:pt>
                <c:pt idx="10">
                  <c:v>23.373544353715197</c:v>
                </c:pt>
                <c:pt idx="11">
                  <c:v>23.708292581061183</c:v>
                </c:pt>
                <c:pt idx="12">
                  <c:v>23.785374079601379</c:v>
                </c:pt>
                <c:pt idx="13">
                  <c:v>23.106232481690132</c:v>
                </c:pt>
                <c:pt idx="14">
                  <c:v>26.085566843568703</c:v>
                </c:pt>
                <c:pt idx="15">
                  <c:v>29.338054859216594</c:v>
                </c:pt>
                <c:pt idx="16">
                  <c:v>28.213637960719929</c:v>
                </c:pt>
                <c:pt idx="17">
                  <c:v>28.765470494378238</c:v>
                </c:pt>
                <c:pt idx="18">
                  <c:v>28.635754195016951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219-4252-B62A-447E996E0134}"/>
            </c:ext>
          </c:extLst>
        </c:ser>
        <c:ser>
          <c:idx val="2"/>
          <c:order val="1"/>
          <c:tx>
            <c:strRef>
              <c:f>'5.5'!$C$25</c:f>
              <c:strCache>
                <c:ptCount val="1"/>
                <c:pt idx="0">
                  <c:v>Retained earnings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'5.5'!$C$26:$C$44</c:f>
              <c:numCache>
                <c:formatCode>General</c:formatCode>
                <c:ptCount val="19"/>
                <c:pt idx="0">
                  <c:v>18.141458875701993</c:v>
                </c:pt>
                <c:pt idx="1">
                  <c:v>16.576352724839776</c:v>
                </c:pt>
                <c:pt idx="2">
                  <c:v>14.818635182220676</c:v>
                </c:pt>
                <c:pt idx="3">
                  <c:v>13.676055185044586</c:v>
                </c:pt>
                <c:pt idx="4">
                  <c:v>13.515518866424877</c:v>
                </c:pt>
                <c:pt idx="5">
                  <c:v>12.275065024694626</c:v>
                </c:pt>
                <c:pt idx="6">
                  <c:v>14.234836417750021</c:v>
                </c:pt>
                <c:pt idx="7">
                  <c:v>16.472191850222842</c:v>
                </c:pt>
                <c:pt idx="8">
                  <c:v>17.244088012235522</c:v>
                </c:pt>
                <c:pt idx="9">
                  <c:v>14.867265056388481</c:v>
                </c:pt>
                <c:pt idx="10">
                  <c:v>16.735213824697251</c:v>
                </c:pt>
                <c:pt idx="11">
                  <c:v>17.20128710132872</c:v>
                </c:pt>
                <c:pt idx="12">
                  <c:v>16.718723408088312</c:v>
                </c:pt>
                <c:pt idx="13">
                  <c:v>17.746748535676478</c:v>
                </c:pt>
                <c:pt idx="14">
                  <c:v>18.339934741292673</c:v>
                </c:pt>
                <c:pt idx="15">
                  <c:v>16.446682826087486</c:v>
                </c:pt>
                <c:pt idx="16">
                  <c:v>16.573151691359879</c:v>
                </c:pt>
                <c:pt idx="17">
                  <c:v>15.66118715697292</c:v>
                </c:pt>
                <c:pt idx="18">
                  <c:v>16.462703852852044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219-4252-B62A-447E996E0134}"/>
            </c:ext>
          </c:extLst>
        </c:ser>
        <c:ser>
          <c:idx val="3"/>
          <c:order val="2"/>
          <c:tx>
            <c:strRef>
              <c:f>'5.5'!$D$25</c:f>
              <c:strCache>
                <c:ptCount val="1"/>
                <c:pt idx="0">
                  <c:v>Debt to credit institutions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'5.5'!$D$26:$D$44</c:f>
              <c:numCache>
                <c:formatCode>General</c:formatCode>
                <c:ptCount val="19"/>
                <c:pt idx="0">
                  <c:v>12.14999625956075</c:v>
                </c:pt>
                <c:pt idx="1">
                  <c:v>12.498721597493537</c:v>
                </c:pt>
                <c:pt idx="2">
                  <c:v>12.097245349217566</c:v>
                </c:pt>
                <c:pt idx="3">
                  <c:v>12.444334618093551</c:v>
                </c:pt>
                <c:pt idx="4">
                  <c:v>11.40164680334766</c:v>
                </c:pt>
                <c:pt idx="5">
                  <c:v>10.237627497227324</c:v>
                </c:pt>
                <c:pt idx="6">
                  <c:v>10.46141898034678</c:v>
                </c:pt>
                <c:pt idx="7">
                  <c:v>11.027230087049988</c:v>
                </c:pt>
                <c:pt idx="8">
                  <c:v>12.020940526098792</c:v>
                </c:pt>
                <c:pt idx="9">
                  <c:v>12.836280394225444</c:v>
                </c:pt>
                <c:pt idx="10">
                  <c:v>12.493187893488519</c:v>
                </c:pt>
                <c:pt idx="11">
                  <c:v>11.685479296862702</c:v>
                </c:pt>
                <c:pt idx="12">
                  <c:v>11.984115868159861</c:v>
                </c:pt>
                <c:pt idx="13">
                  <c:v>12.033793004780751</c:v>
                </c:pt>
                <c:pt idx="14">
                  <c:v>11.780587556605798</c:v>
                </c:pt>
                <c:pt idx="15">
                  <c:v>12.087121247007037</c:v>
                </c:pt>
                <c:pt idx="16">
                  <c:v>12.170614478027684</c:v>
                </c:pt>
                <c:pt idx="17">
                  <c:v>12.448205424520983</c:v>
                </c:pt>
                <c:pt idx="18">
                  <c:v>12.274502425956484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219-4252-B62A-447E996E0134}"/>
            </c:ext>
          </c:extLst>
        </c:ser>
        <c:ser>
          <c:idx val="0"/>
          <c:order val="3"/>
          <c:tx>
            <c:strRef>
              <c:f>'5.5'!$E$25</c:f>
              <c:strCache>
                <c:ptCount val="1"/>
                <c:pt idx="0">
                  <c:v>Short-term paper and bond debt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'5.5'!$E$26:$E$44</c:f>
              <c:numCache>
                <c:formatCode>General</c:formatCode>
                <c:ptCount val="19"/>
                <c:pt idx="0">
                  <c:v>0.71034920181767292</c:v>
                </c:pt>
                <c:pt idx="1">
                  <c:v>0.70122213367669928</c:v>
                </c:pt>
                <c:pt idx="2">
                  <c:v>0.63364153428772418</c:v>
                </c:pt>
                <c:pt idx="3">
                  <c:v>1.474299174994097</c:v>
                </c:pt>
                <c:pt idx="4">
                  <c:v>1.0681834154534875</c:v>
                </c:pt>
                <c:pt idx="5">
                  <c:v>1.2766002279836806</c:v>
                </c:pt>
                <c:pt idx="6">
                  <c:v>1.6855119987716043</c:v>
                </c:pt>
                <c:pt idx="7">
                  <c:v>1.3371730714941596</c:v>
                </c:pt>
                <c:pt idx="8">
                  <c:v>1.9009833155988702</c:v>
                </c:pt>
                <c:pt idx="9">
                  <c:v>1.9322475850098868</c:v>
                </c:pt>
                <c:pt idx="10">
                  <c:v>2.3208779966889757</c:v>
                </c:pt>
                <c:pt idx="11">
                  <c:v>1.2381963708264689</c:v>
                </c:pt>
                <c:pt idx="12">
                  <c:v>2.1809345837894378</c:v>
                </c:pt>
                <c:pt idx="13">
                  <c:v>1.1853695254700856</c:v>
                </c:pt>
                <c:pt idx="14">
                  <c:v>1.307212199462108</c:v>
                </c:pt>
                <c:pt idx="15">
                  <c:v>1.5649687484294825</c:v>
                </c:pt>
                <c:pt idx="16">
                  <c:v>1.8777848832961297</c:v>
                </c:pt>
                <c:pt idx="17">
                  <c:v>2.0105502655544809</c:v>
                </c:pt>
                <c:pt idx="18">
                  <c:v>2.0669235727324304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219-4252-B62A-447E996E0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2"/>
        <c:noMultiLvlLbl val="0"/>
      </c:catAx>
      <c:valAx>
        <c:axId val="262415872"/>
        <c:scaling>
          <c:orientation val="minMax"/>
          <c:max val="3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 </a:t>
                </a:r>
              </a:p>
            </c:rich>
          </c:tx>
          <c:layout>
            <c:manualLayout>
              <c:xMode val="edge"/>
              <c:yMode val="edge"/>
              <c:x val="6.2154859284551016E-3"/>
              <c:y val="0.353746458085312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6.9606940962994926E-2"/>
          <c:y val="0.89509109769766848"/>
          <c:w val="0.90858811306979459"/>
          <c:h val="9.973669736906229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6341923644768"/>
          <c:y val="4.0336129645919601E-2"/>
          <c:w val="0.86352555795292751"/>
          <c:h val="0.779686957416434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'5.6'!$C$25</c:f>
              <c:strCache>
                <c:ptCount val="1"/>
                <c:pt idx="0">
                  <c:v>Oil and gas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'5.6'!$C$26:$C$79</c:f>
              <c:numCache>
                <c:formatCode>0.0</c:formatCode>
                <c:ptCount val="54"/>
                <c:pt idx="0">
                  <c:v>35.099679246090318</c:v>
                </c:pt>
                <c:pt idx="1">
                  <c:v>31.256710779651549</c:v>
                </c:pt>
                <c:pt idx="2">
                  <c:v>27.517215995658905</c:v>
                </c:pt>
                <c:pt idx="3">
                  <c:v>22.251896784345703</c:v>
                </c:pt>
                <c:pt idx="4">
                  <c:v>19.246914870003938</c:v>
                </c:pt>
                <c:pt idx="5">
                  <c:v>20.247336687176102</c:v>
                </c:pt>
                <c:pt idx="6">
                  <c:v>23.693463684265549</c:v>
                </c:pt>
                <c:pt idx="7">
                  <c:v>22.500890875226411</c:v>
                </c:pt>
                <c:pt idx="8">
                  <c:v>19.794788133114515</c:v>
                </c:pt>
                <c:pt idx="9">
                  <c:v>19.790673727070008</c:v>
                </c:pt>
                <c:pt idx="10">
                  <c:v>19.748087378244737</c:v>
                </c:pt>
                <c:pt idx="11">
                  <c:v>18.781634158899521</c:v>
                </c:pt>
                <c:pt idx="12">
                  <c:v>16.589364205759018</c:v>
                </c:pt>
                <c:pt idx="13">
                  <c:v>21.622390113644652</c:v>
                </c:pt>
                <c:pt idx="14">
                  <c:v>17.510727086118745</c:v>
                </c:pt>
                <c:pt idx="15">
                  <c:v>16.291943563105637</c:v>
                </c:pt>
                <c:pt idx="16">
                  <c:v>4.9454493931596835</c:v>
                </c:pt>
                <c:pt idx="17">
                  <c:v>9.9020572932345114</c:v>
                </c:pt>
                <c:pt idx="18">
                  <c:v>8.9424969677725681</c:v>
                </c:pt>
                <c:pt idx="19">
                  <c:v>11.165326216676743</c:v>
                </c:pt>
                <c:pt idx="20">
                  <c:v>11.193289098477143</c:v>
                </c:pt>
                <c:pt idx="21">
                  <c:v>8.7447642214221961</c:v>
                </c:pt>
                <c:pt idx="22">
                  <c:v>1.3364256804510497</c:v>
                </c:pt>
                <c:pt idx="23">
                  <c:v>0.20329630587469483</c:v>
                </c:pt>
                <c:pt idx="24">
                  <c:v>-2.6128847007829896</c:v>
                </c:pt>
                <c:pt idx="25">
                  <c:v>-8.6541641729111625</c:v>
                </c:pt>
                <c:pt idx="26">
                  <c:v>-5.4265554345095977</c:v>
                </c:pt>
                <c:pt idx="27">
                  <c:v>-8.7330331991077266</c:v>
                </c:pt>
                <c:pt idx="28">
                  <c:v>-1.0191364945925752</c:v>
                </c:pt>
                <c:pt idx="29">
                  <c:v>-10.181541470631409</c:v>
                </c:pt>
                <c:pt idx="30">
                  <c:v>-14.309139479421601</c:v>
                </c:pt>
                <c:pt idx="31">
                  <c:v>-15.119509538823319</c:v>
                </c:pt>
                <c:pt idx="32">
                  <c:v>-15.482469314501785</c:v>
                </c:pt>
                <c:pt idx="33">
                  <c:v>-21.545165977689607</c:v>
                </c:pt>
                <c:pt idx="34">
                  <c:v>-17.119027020219985</c:v>
                </c:pt>
                <c:pt idx="35">
                  <c:v>-16.162128419376007</c:v>
                </c:pt>
                <c:pt idx="36">
                  <c:v>-14.033673378382904</c:v>
                </c:pt>
                <c:pt idx="37">
                  <c:v>-15.829585205002518</c:v>
                </c:pt>
                <c:pt idx="38">
                  <c:v>-12.111664696504837</c:v>
                </c:pt>
                <c:pt idx="39">
                  <c:v>-9.2643678087819819</c:v>
                </c:pt>
                <c:pt idx="40">
                  <c:v>-10.032538382302002</c:v>
                </c:pt>
                <c:pt idx="41">
                  <c:v>-11.167507567878127</c:v>
                </c:pt>
                <c:pt idx="42">
                  <c:v>-16.081083619802492</c:v>
                </c:pt>
                <c:pt idx="43">
                  <c:v>-24.035831116511215</c:v>
                </c:pt>
                <c:pt idx="44">
                  <c:v>-23.850059250400239</c:v>
                </c:pt>
                <c:pt idx="45">
                  <c:v>-16.795646512162385</c:v>
                </c:pt>
                <c:pt idx="46">
                  <c:v>-21.409069070077727</c:v>
                </c:pt>
                <c:pt idx="47">
                  <c:v>-20.56363372731801</c:v>
                </c:pt>
                <c:pt idx="48">
                  <c:v>-25.674722470090423</c:v>
                </c:pt>
                <c:pt idx="49">
                  <c:v>-24.629700555848586</c:v>
                </c:pt>
                <c:pt idx="50">
                  <c:v>-25.702441938795776</c:v>
                </c:pt>
                <c:pt idx="51">
                  <c:v>-25.413251613999329</c:v>
                </c:pt>
                <c:pt idx="52">
                  <c:v>-24.964929310530533</c:v>
                </c:pt>
                <c:pt idx="53">
                  <c:v>-16.537267298195374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29-4B20-8C52-3BB48CEC7F75}"/>
            </c:ext>
          </c:extLst>
        </c:ser>
        <c:ser>
          <c:idx val="2"/>
          <c:order val="1"/>
          <c:tx>
            <c:strRef>
              <c:f>'5.6'!$D$25</c:f>
              <c:strCache>
                <c:ptCount val="1"/>
                <c:pt idx="0">
                  <c:v>Property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'5.6'!$D$26:$D$79</c:f>
              <c:numCache>
                <c:formatCode>0.0</c:formatCode>
                <c:ptCount val="54"/>
                <c:pt idx="0">
                  <c:v>9.4716527746622017</c:v>
                </c:pt>
                <c:pt idx="1">
                  <c:v>7.6611043497754059</c:v>
                </c:pt>
                <c:pt idx="2">
                  <c:v>8.6583221700490949</c:v>
                </c:pt>
                <c:pt idx="3">
                  <c:v>8.9704206239483035</c:v>
                </c:pt>
                <c:pt idx="4">
                  <c:v>9.0979634157786986</c:v>
                </c:pt>
                <c:pt idx="5">
                  <c:v>8.3423741102430959</c:v>
                </c:pt>
                <c:pt idx="6">
                  <c:v>8.7139974110302969</c:v>
                </c:pt>
                <c:pt idx="7">
                  <c:v>8.3432117919707025</c:v>
                </c:pt>
                <c:pt idx="8">
                  <c:v>7.8904092773096011</c:v>
                </c:pt>
                <c:pt idx="9">
                  <c:v>7.7650799156942059</c:v>
                </c:pt>
                <c:pt idx="10">
                  <c:v>7.2640266113162992</c:v>
                </c:pt>
                <c:pt idx="11">
                  <c:v>6.3685588595783917</c:v>
                </c:pt>
                <c:pt idx="12">
                  <c:v>7.642691847693504</c:v>
                </c:pt>
                <c:pt idx="13">
                  <c:v>7.5579289597702939</c:v>
                </c:pt>
                <c:pt idx="14">
                  <c:v>7.1048486593758087</c:v>
                </c:pt>
                <c:pt idx="15">
                  <c:v>5.6044757167936936</c:v>
                </c:pt>
                <c:pt idx="16">
                  <c:v>4.5915708789134984</c:v>
                </c:pt>
                <c:pt idx="17">
                  <c:v>6.403343814579407</c:v>
                </c:pt>
                <c:pt idx="18">
                  <c:v>7.7379219440349045</c:v>
                </c:pt>
                <c:pt idx="19">
                  <c:v>6.2705610160593945</c:v>
                </c:pt>
                <c:pt idx="20">
                  <c:v>8.4361942794165046</c:v>
                </c:pt>
                <c:pt idx="21">
                  <c:v>6.3145225154705962</c:v>
                </c:pt>
                <c:pt idx="22">
                  <c:v>5.7054272745746006</c:v>
                </c:pt>
                <c:pt idx="23">
                  <c:v>6.7767702301044999</c:v>
                </c:pt>
                <c:pt idx="24">
                  <c:v>11.143618578933395</c:v>
                </c:pt>
                <c:pt idx="25">
                  <c:v>11.132796820597099</c:v>
                </c:pt>
                <c:pt idx="26">
                  <c:v>9.0067273405444954</c:v>
                </c:pt>
                <c:pt idx="27">
                  <c:v>9.6946894214697039</c:v>
                </c:pt>
                <c:pt idx="28">
                  <c:v>12.625434300691605</c:v>
                </c:pt>
                <c:pt idx="29">
                  <c:v>12.158059462872101</c:v>
                </c:pt>
                <c:pt idx="30">
                  <c:v>13.716936335901694</c:v>
                </c:pt>
                <c:pt idx="31">
                  <c:v>18.135525331137703</c:v>
                </c:pt>
                <c:pt idx="32">
                  <c:v>16.165341208847703</c:v>
                </c:pt>
                <c:pt idx="33">
                  <c:v>19.377048299500505</c:v>
                </c:pt>
                <c:pt idx="34">
                  <c:v>22.935715358756095</c:v>
                </c:pt>
                <c:pt idx="35">
                  <c:v>22.921514140601104</c:v>
                </c:pt>
                <c:pt idx="36">
                  <c:v>18.006688900464685</c:v>
                </c:pt>
                <c:pt idx="37">
                  <c:v>20.631365522336097</c:v>
                </c:pt>
                <c:pt idx="38">
                  <c:v>23.407979211645507</c:v>
                </c:pt>
                <c:pt idx="39">
                  <c:v>27.229582147679992</c:v>
                </c:pt>
                <c:pt idx="40">
                  <c:v>24.206389032377228</c:v>
                </c:pt>
                <c:pt idx="41">
                  <c:v>26.155685116695114</c:v>
                </c:pt>
                <c:pt idx="42">
                  <c:v>23.339284746754121</c:v>
                </c:pt>
                <c:pt idx="43">
                  <c:v>22.408734673447189</c:v>
                </c:pt>
                <c:pt idx="44">
                  <c:v>23.028015537039199</c:v>
                </c:pt>
                <c:pt idx="45">
                  <c:v>27.366503487132597</c:v>
                </c:pt>
                <c:pt idx="46">
                  <c:v>27.424307696637726</c:v>
                </c:pt>
                <c:pt idx="47">
                  <c:v>29.895708126432496</c:v>
                </c:pt>
                <c:pt idx="48">
                  <c:v>31.73362794486432</c:v>
                </c:pt>
                <c:pt idx="49">
                  <c:v>33.326819391801607</c:v>
                </c:pt>
                <c:pt idx="50">
                  <c:v>30.810476015099685</c:v>
                </c:pt>
                <c:pt idx="51">
                  <c:v>26.564607301736711</c:v>
                </c:pt>
                <c:pt idx="52">
                  <c:v>29.243054004081877</c:v>
                </c:pt>
                <c:pt idx="53">
                  <c:v>27.625069799479661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29-4B20-8C52-3BB48CEC7F75}"/>
            </c:ext>
          </c:extLst>
        </c:ser>
        <c:ser>
          <c:idx val="0"/>
          <c:order val="2"/>
          <c:tx>
            <c:strRef>
              <c:f>'5.6'!$B$25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'5.6'!$B$26:$B$79</c:f>
              <c:numCache>
                <c:formatCode>0.0</c:formatCode>
                <c:ptCount val="54"/>
                <c:pt idx="0">
                  <c:v>6.689439137209801</c:v>
                </c:pt>
                <c:pt idx="1">
                  <c:v>8.4240806162689967</c:v>
                </c:pt>
                <c:pt idx="2">
                  <c:v>7.3322109779151994</c:v>
                </c:pt>
                <c:pt idx="3">
                  <c:v>7.7438181109537014</c:v>
                </c:pt>
                <c:pt idx="4">
                  <c:v>8.9579024081737053</c:v>
                </c:pt>
                <c:pt idx="5">
                  <c:v>5.941469050899002</c:v>
                </c:pt>
                <c:pt idx="6">
                  <c:v>0.50779731234509662</c:v>
                </c:pt>
                <c:pt idx="7">
                  <c:v>0.69168624750849528</c:v>
                </c:pt>
                <c:pt idx="8">
                  <c:v>-0.42587997276280215</c:v>
                </c:pt>
                <c:pt idx="9">
                  <c:v>-1.4517950408858031</c:v>
                </c:pt>
                <c:pt idx="10">
                  <c:v>-0.92384145120100025</c:v>
                </c:pt>
                <c:pt idx="11">
                  <c:v>-1.7096003041403962</c:v>
                </c:pt>
                <c:pt idx="12">
                  <c:v>3.5087852998503992</c:v>
                </c:pt>
                <c:pt idx="13">
                  <c:v>2.2718696452023011</c:v>
                </c:pt>
                <c:pt idx="14">
                  <c:v>2.5412605143197022</c:v>
                </c:pt>
                <c:pt idx="15">
                  <c:v>2.6128598778666077</c:v>
                </c:pt>
                <c:pt idx="16">
                  <c:v>0.28356328392118835</c:v>
                </c:pt>
                <c:pt idx="17">
                  <c:v>4.7341712430105973</c:v>
                </c:pt>
                <c:pt idx="18">
                  <c:v>5.6909912020209008</c:v>
                </c:pt>
                <c:pt idx="19">
                  <c:v>5.8753942217670057</c:v>
                </c:pt>
                <c:pt idx="20">
                  <c:v>6.1089336749744954</c:v>
                </c:pt>
                <c:pt idx="21">
                  <c:v>7.1964640796038015</c:v>
                </c:pt>
                <c:pt idx="22">
                  <c:v>7.0059319211655007</c:v>
                </c:pt>
                <c:pt idx="23">
                  <c:v>8.5475897870695956</c:v>
                </c:pt>
                <c:pt idx="24">
                  <c:v>4.8811766891346968</c:v>
                </c:pt>
                <c:pt idx="25">
                  <c:v>3.9864790909849015</c:v>
                </c:pt>
                <c:pt idx="26">
                  <c:v>4.3005134568600996</c:v>
                </c:pt>
                <c:pt idx="27">
                  <c:v>2.7321803825765913</c:v>
                </c:pt>
                <c:pt idx="28">
                  <c:v>2.9129838961110077</c:v>
                </c:pt>
                <c:pt idx="29">
                  <c:v>1.3101443669200974</c:v>
                </c:pt>
                <c:pt idx="30">
                  <c:v>1.8627149535479051</c:v>
                </c:pt>
                <c:pt idx="31">
                  <c:v>1.846051112189804</c:v>
                </c:pt>
                <c:pt idx="32">
                  <c:v>1.846273270058014</c:v>
                </c:pt>
                <c:pt idx="33">
                  <c:v>0.18896205049320983</c:v>
                </c:pt>
                <c:pt idx="34">
                  <c:v>-0.11370137219400024</c:v>
                </c:pt>
                <c:pt idx="35">
                  <c:v>-0.78705213493070225</c:v>
                </c:pt>
                <c:pt idx="36">
                  <c:v>-0.24638785633799742</c:v>
                </c:pt>
                <c:pt idx="37">
                  <c:v>-0.44309501076599883</c:v>
                </c:pt>
                <c:pt idx="38">
                  <c:v>-0.2021087171034012</c:v>
                </c:pt>
                <c:pt idx="39">
                  <c:v>1.8143086170662002</c:v>
                </c:pt>
                <c:pt idx="40">
                  <c:v>0.79978030379839327</c:v>
                </c:pt>
                <c:pt idx="41">
                  <c:v>0.15581364439250947</c:v>
                </c:pt>
                <c:pt idx="42">
                  <c:v>-0.51191080212379458</c:v>
                </c:pt>
                <c:pt idx="43">
                  <c:v>-0.84257511057450862</c:v>
                </c:pt>
                <c:pt idx="44">
                  <c:v>-1.0119113572867051</c:v>
                </c:pt>
                <c:pt idx="45">
                  <c:v>-0.30778397896549986</c:v>
                </c:pt>
                <c:pt idx="46">
                  <c:v>-0.46209289439710238</c:v>
                </c:pt>
                <c:pt idx="47">
                  <c:v>5.6999255346460114</c:v>
                </c:pt>
                <c:pt idx="48">
                  <c:v>9.917029709418502</c:v>
                </c:pt>
                <c:pt idx="49">
                  <c:v>12.455166388566489</c:v>
                </c:pt>
                <c:pt idx="50">
                  <c:v>11.654481226332603</c:v>
                </c:pt>
                <c:pt idx="51">
                  <c:v>13.618046308935501</c:v>
                </c:pt>
                <c:pt idx="52">
                  <c:v>15.808796259183907</c:v>
                </c:pt>
                <c:pt idx="53">
                  <c:v>19.136146345109498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29-4B20-8C52-3BB48CEC7F75}"/>
            </c:ext>
          </c:extLst>
        </c:ser>
        <c:ser>
          <c:idx val="3"/>
          <c:order val="3"/>
          <c:tx>
            <c:strRef>
              <c:f>'5.6'!$E$25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'5.6'!$E$26:$E$79</c:f>
              <c:numCache>
                <c:formatCode>0.0</c:formatCode>
                <c:ptCount val="54"/>
                <c:pt idx="0">
                  <c:v>4.2890672011356967</c:v>
                </c:pt>
                <c:pt idx="1">
                  <c:v>5.6726644210973056</c:v>
                </c:pt>
                <c:pt idx="2">
                  <c:v>5.2829536879836008</c:v>
                </c:pt>
                <c:pt idx="3">
                  <c:v>9.1083846090496028</c:v>
                </c:pt>
                <c:pt idx="4">
                  <c:v>9.2352647299538955</c:v>
                </c:pt>
                <c:pt idx="5">
                  <c:v>8.872749840029293</c:v>
                </c:pt>
                <c:pt idx="6">
                  <c:v>8.0195597547071991</c:v>
                </c:pt>
                <c:pt idx="7">
                  <c:v>9.2901691435365983</c:v>
                </c:pt>
                <c:pt idx="8">
                  <c:v>8.9245512026553957</c:v>
                </c:pt>
                <c:pt idx="9">
                  <c:v>9.6251080268542015</c:v>
                </c:pt>
                <c:pt idx="10">
                  <c:v>10.273060418841201</c:v>
                </c:pt>
                <c:pt idx="11">
                  <c:v>10.1712915024561</c:v>
                </c:pt>
                <c:pt idx="12">
                  <c:v>9.091032628607902</c:v>
                </c:pt>
                <c:pt idx="13">
                  <c:v>7.1821187987356945</c:v>
                </c:pt>
                <c:pt idx="14">
                  <c:v>6.5275658098086931</c:v>
                </c:pt>
                <c:pt idx="15">
                  <c:v>2.5706333649082946</c:v>
                </c:pt>
                <c:pt idx="16">
                  <c:v>1.5863648134631043</c:v>
                </c:pt>
                <c:pt idx="17">
                  <c:v>4.1396099662527011</c:v>
                </c:pt>
                <c:pt idx="18">
                  <c:v>4.4725618713764952</c:v>
                </c:pt>
                <c:pt idx="19">
                  <c:v>3.5778650556944047</c:v>
                </c:pt>
                <c:pt idx="20">
                  <c:v>3.9615421808946989</c:v>
                </c:pt>
                <c:pt idx="21">
                  <c:v>2.2592800450498962</c:v>
                </c:pt>
                <c:pt idx="22">
                  <c:v>1.1070872731214065</c:v>
                </c:pt>
                <c:pt idx="23">
                  <c:v>0.72091787468199919</c:v>
                </c:pt>
                <c:pt idx="24">
                  <c:v>1.3358457361905975</c:v>
                </c:pt>
                <c:pt idx="25">
                  <c:v>-1.0459476222815094</c:v>
                </c:pt>
                <c:pt idx="26">
                  <c:v>-1.2144061084656983</c:v>
                </c:pt>
                <c:pt idx="27">
                  <c:v>-1.7383633638987961</c:v>
                </c:pt>
                <c:pt idx="28">
                  <c:v>-1.4016149353969116</c:v>
                </c:pt>
                <c:pt idx="29">
                  <c:v>-3.5693366600916976</c:v>
                </c:pt>
                <c:pt idx="30">
                  <c:v>0.38000205779479979</c:v>
                </c:pt>
                <c:pt idx="31">
                  <c:v>0.35132595356049345</c:v>
                </c:pt>
                <c:pt idx="32">
                  <c:v>-6.9438750604293817E-2</c:v>
                </c:pt>
                <c:pt idx="33">
                  <c:v>0.45717095671589658</c:v>
                </c:pt>
                <c:pt idx="34">
                  <c:v>1.6994567778494949</c:v>
                </c:pt>
                <c:pt idx="35">
                  <c:v>0.56255569059270483</c:v>
                </c:pt>
                <c:pt idx="36">
                  <c:v>-1.3238303556019058</c:v>
                </c:pt>
                <c:pt idx="37">
                  <c:v>1.9648309932008057</c:v>
                </c:pt>
                <c:pt idx="38">
                  <c:v>4.6926643722795029</c:v>
                </c:pt>
                <c:pt idx="39">
                  <c:v>0.30482787532769773</c:v>
                </c:pt>
                <c:pt idx="40">
                  <c:v>0.59822595326040651</c:v>
                </c:pt>
                <c:pt idx="41">
                  <c:v>1.0137017955549927</c:v>
                </c:pt>
                <c:pt idx="42">
                  <c:v>-3.4617901138818969</c:v>
                </c:pt>
                <c:pt idx="43">
                  <c:v>-4.6123146259702992</c:v>
                </c:pt>
                <c:pt idx="44">
                  <c:v>-2.9343490994974974</c:v>
                </c:pt>
                <c:pt idx="45">
                  <c:v>-1.0327485675102921</c:v>
                </c:pt>
                <c:pt idx="46">
                  <c:v>-2.4540106088185958</c:v>
                </c:pt>
                <c:pt idx="47">
                  <c:v>2.8942778192130967</c:v>
                </c:pt>
                <c:pt idx="48">
                  <c:v>4.9347393621334987</c:v>
                </c:pt>
                <c:pt idx="49">
                  <c:v>1.9927010213945007</c:v>
                </c:pt>
                <c:pt idx="50">
                  <c:v>3.9798606645307921</c:v>
                </c:pt>
                <c:pt idx="51">
                  <c:v>7.8606366929430997</c:v>
                </c:pt>
                <c:pt idx="52">
                  <c:v>8.1108475763336951</c:v>
                </c:pt>
                <c:pt idx="53">
                  <c:v>8.1200326502716056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29-4B20-8C52-3BB48CEC7F75}"/>
            </c:ext>
          </c:extLst>
        </c:ser>
        <c:ser>
          <c:idx val="4"/>
          <c:order val="4"/>
          <c:tx>
            <c:strRef>
              <c:f>'5.6'!$F$25</c:f>
              <c:strCache>
                <c:ptCount val="1"/>
                <c:pt idx="0">
                  <c:v>Energy supply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'5.6'!$F$26:$F$79</c:f>
              <c:numCache>
                <c:formatCode>0.0</c:formatCode>
                <c:ptCount val="54"/>
                <c:pt idx="0">
                  <c:v>5.2773041099944917</c:v>
                </c:pt>
                <c:pt idx="1">
                  <c:v>4.8626363853819887</c:v>
                </c:pt>
                <c:pt idx="2">
                  <c:v>3.9602219515068056</c:v>
                </c:pt>
                <c:pt idx="3">
                  <c:v>4.9139009321735996</c:v>
                </c:pt>
                <c:pt idx="4">
                  <c:v>2.5820896923898009</c:v>
                </c:pt>
                <c:pt idx="5">
                  <c:v>3.4659246880876009</c:v>
                </c:pt>
                <c:pt idx="6">
                  <c:v>2.9450342842140045</c:v>
                </c:pt>
                <c:pt idx="7">
                  <c:v>5.7952903443544921</c:v>
                </c:pt>
                <c:pt idx="8">
                  <c:v>5.1085086488217923</c:v>
                </c:pt>
                <c:pt idx="9">
                  <c:v>6.5051826698953095</c:v>
                </c:pt>
                <c:pt idx="10">
                  <c:v>9.5001571637258149</c:v>
                </c:pt>
                <c:pt idx="11">
                  <c:v>5.1856965001893922</c:v>
                </c:pt>
                <c:pt idx="12">
                  <c:v>5.1514212670867154</c:v>
                </c:pt>
                <c:pt idx="13">
                  <c:v>7.601619915876709</c:v>
                </c:pt>
                <c:pt idx="14">
                  <c:v>5.3615603004855039</c:v>
                </c:pt>
                <c:pt idx="15">
                  <c:v>4.5904209080846101</c:v>
                </c:pt>
                <c:pt idx="16">
                  <c:v>4.5092570632291871</c:v>
                </c:pt>
                <c:pt idx="17">
                  <c:v>3.5565471707532961</c:v>
                </c:pt>
                <c:pt idx="18">
                  <c:v>4.9834616040137023</c:v>
                </c:pt>
                <c:pt idx="19">
                  <c:v>5.6840905330008846</c:v>
                </c:pt>
                <c:pt idx="20">
                  <c:v>6.1421649728344114</c:v>
                </c:pt>
                <c:pt idx="21">
                  <c:v>5.3694697299436953</c:v>
                </c:pt>
                <c:pt idx="22">
                  <c:v>2.5018636895867918</c:v>
                </c:pt>
                <c:pt idx="23">
                  <c:v>2.6351311132041015</c:v>
                </c:pt>
                <c:pt idx="24">
                  <c:v>0.44708335659219361</c:v>
                </c:pt>
                <c:pt idx="25">
                  <c:v>-2.7498081217364043</c:v>
                </c:pt>
                <c:pt idx="26">
                  <c:v>-0.9630292210631104</c:v>
                </c:pt>
                <c:pt idx="27">
                  <c:v>-1.1885427721443176</c:v>
                </c:pt>
                <c:pt idx="28">
                  <c:v>-0.77709936541537472</c:v>
                </c:pt>
                <c:pt idx="29">
                  <c:v>-0.96214071017349245</c:v>
                </c:pt>
                <c:pt idx="30">
                  <c:v>-1.7579187667574006</c:v>
                </c:pt>
                <c:pt idx="31">
                  <c:v>-3.6559352859860841</c:v>
                </c:pt>
                <c:pt idx="32">
                  <c:v>-6.0901502705940098</c:v>
                </c:pt>
                <c:pt idx="33">
                  <c:v>-9.4620195972817989</c:v>
                </c:pt>
                <c:pt idx="34">
                  <c:v>-6.5901751016057126</c:v>
                </c:pt>
                <c:pt idx="35">
                  <c:v>-7.2126881087076873</c:v>
                </c:pt>
                <c:pt idx="36">
                  <c:v>-3.5495309915357054</c:v>
                </c:pt>
                <c:pt idx="37">
                  <c:v>-3.3283350076209106</c:v>
                </c:pt>
                <c:pt idx="38">
                  <c:v>-5.0901949652787932</c:v>
                </c:pt>
                <c:pt idx="39">
                  <c:v>-3.1506162997640992</c:v>
                </c:pt>
                <c:pt idx="40">
                  <c:v>-4.5625226155015106</c:v>
                </c:pt>
                <c:pt idx="41">
                  <c:v>1.9429890372322844</c:v>
                </c:pt>
                <c:pt idx="42">
                  <c:v>1.8768029395572814</c:v>
                </c:pt>
                <c:pt idx="43">
                  <c:v>1.7325763462799835</c:v>
                </c:pt>
                <c:pt idx="44">
                  <c:v>3.6406499674080961</c:v>
                </c:pt>
                <c:pt idx="45">
                  <c:v>9.8741862991745002</c:v>
                </c:pt>
                <c:pt idx="46">
                  <c:v>10.001629871587296</c:v>
                </c:pt>
                <c:pt idx="47">
                  <c:v>10.863332399099487</c:v>
                </c:pt>
                <c:pt idx="48">
                  <c:v>7.0951961405038908</c:v>
                </c:pt>
                <c:pt idx="49">
                  <c:v>10.827242021696106</c:v>
                </c:pt>
                <c:pt idx="50">
                  <c:v>12.407327735300996</c:v>
                </c:pt>
                <c:pt idx="51">
                  <c:v>5.5797770244039002</c:v>
                </c:pt>
                <c:pt idx="52">
                  <c:v>5.4846880626877903</c:v>
                </c:pt>
                <c:pt idx="53">
                  <c:v>-3.970030225500595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29-4B20-8C52-3BB48CEC7F75}"/>
            </c:ext>
          </c:extLst>
        </c:ser>
        <c:ser>
          <c:idx val="5"/>
          <c:order val="5"/>
          <c:tx>
            <c:strRef>
              <c:f>'5.6'!$G$25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'5.6'!$G$26:$G$79</c:f>
              <c:numCache>
                <c:formatCode>0.0</c:formatCode>
                <c:ptCount val="54"/>
                <c:pt idx="0">
                  <c:v>14.710777398682618</c:v>
                </c:pt>
                <c:pt idx="1">
                  <c:v>15.101206153488098</c:v>
                </c:pt>
                <c:pt idx="2">
                  <c:v>14.718520220571349</c:v>
                </c:pt>
                <c:pt idx="3">
                  <c:v>13.112971432066804</c:v>
                </c:pt>
                <c:pt idx="4">
                  <c:v>14.98693167774521</c:v>
                </c:pt>
                <c:pt idx="5">
                  <c:v>14.988108049763184</c:v>
                </c:pt>
                <c:pt idx="6">
                  <c:v>11.72627083190979</c:v>
                </c:pt>
                <c:pt idx="7">
                  <c:v>13.171668206750367</c:v>
                </c:pt>
                <c:pt idx="8">
                  <c:v>13.368387237626404</c:v>
                </c:pt>
                <c:pt idx="9">
                  <c:v>12.53857367870282</c:v>
                </c:pt>
                <c:pt idx="10">
                  <c:v>7.9653506648477173</c:v>
                </c:pt>
                <c:pt idx="11">
                  <c:v>9.0660041904071047</c:v>
                </c:pt>
                <c:pt idx="12">
                  <c:v>10.275103872436707</c:v>
                </c:pt>
                <c:pt idx="13">
                  <c:v>8.6590815850379634</c:v>
                </c:pt>
                <c:pt idx="14">
                  <c:v>7.1207490554983517</c:v>
                </c:pt>
                <c:pt idx="15">
                  <c:v>7.4842186483025515</c:v>
                </c:pt>
                <c:pt idx="16">
                  <c:v>5.0427708405365603</c:v>
                </c:pt>
                <c:pt idx="17">
                  <c:v>1.306837611029541</c:v>
                </c:pt>
                <c:pt idx="18">
                  <c:v>1.3009178562556762</c:v>
                </c:pt>
                <c:pt idx="19">
                  <c:v>1.6127449690293578</c:v>
                </c:pt>
                <c:pt idx="20">
                  <c:v>1.0245163886175537</c:v>
                </c:pt>
                <c:pt idx="21">
                  <c:v>1.7125191919062499</c:v>
                </c:pt>
                <c:pt idx="22">
                  <c:v>2.8214549715698242E-2</c:v>
                </c:pt>
                <c:pt idx="23">
                  <c:v>1.1172030231417236</c:v>
                </c:pt>
                <c:pt idx="24">
                  <c:v>4.0458682414342038</c:v>
                </c:pt>
                <c:pt idx="25">
                  <c:v>2.6319256575606689</c:v>
                </c:pt>
                <c:pt idx="26">
                  <c:v>4.014638142100952</c:v>
                </c:pt>
                <c:pt idx="27">
                  <c:v>3.465543108202942</c:v>
                </c:pt>
                <c:pt idx="28">
                  <c:v>3.4075767933995973</c:v>
                </c:pt>
                <c:pt idx="29">
                  <c:v>1.7631514497647094</c:v>
                </c:pt>
                <c:pt idx="30">
                  <c:v>3.1335657399185792</c:v>
                </c:pt>
                <c:pt idx="31">
                  <c:v>0.91854768244055174</c:v>
                </c:pt>
                <c:pt idx="32">
                  <c:v>0.92754920173400879</c:v>
                </c:pt>
                <c:pt idx="33">
                  <c:v>-3.321129557833618</c:v>
                </c:pt>
                <c:pt idx="34">
                  <c:v>3.5627349994790651</c:v>
                </c:pt>
                <c:pt idx="35">
                  <c:v>2.4500449744383546</c:v>
                </c:pt>
                <c:pt idx="36">
                  <c:v>1.672774777251709</c:v>
                </c:pt>
                <c:pt idx="37">
                  <c:v>3.6988944701944582</c:v>
                </c:pt>
                <c:pt idx="38">
                  <c:v>4.4024544476923833</c:v>
                </c:pt>
                <c:pt idx="39">
                  <c:v>4.0766789405699466</c:v>
                </c:pt>
                <c:pt idx="40">
                  <c:v>3.2253386103763426</c:v>
                </c:pt>
                <c:pt idx="41">
                  <c:v>5.8327550606315306</c:v>
                </c:pt>
                <c:pt idx="42">
                  <c:v>2.6506587806113893</c:v>
                </c:pt>
                <c:pt idx="43">
                  <c:v>4.4435956913312991</c:v>
                </c:pt>
                <c:pt idx="44">
                  <c:v>4.47761854510376</c:v>
                </c:pt>
                <c:pt idx="45">
                  <c:v>12.725843938008179</c:v>
                </c:pt>
                <c:pt idx="46">
                  <c:v>9.5481241751331787</c:v>
                </c:pt>
                <c:pt idx="47">
                  <c:v>13.226501943245484</c:v>
                </c:pt>
                <c:pt idx="48">
                  <c:v>10.45801496054419</c:v>
                </c:pt>
                <c:pt idx="49">
                  <c:v>9.8470486853593755</c:v>
                </c:pt>
                <c:pt idx="50">
                  <c:v>9.9181302486173699</c:v>
                </c:pt>
                <c:pt idx="51">
                  <c:v>10.716161417616211</c:v>
                </c:pt>
                <c:pt idx="52">
                  <c:v>10.780361519622314</c:v>
                </c:pt>
                <c:pt idx="53">
                  <c:v>12.42420703068097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B29-4B20-8C52-3BB48CEC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4112"/>
        <c:axId val="205275904"/>
      </c:barChart>
      <c:lineChart>
        <c:grouping val="standard"/>
        <c:varyColors val="0"/>
        <c:ser>
          <c:idx val="6"/>
          <c:order val="6"/>
          <c:tx>
            <c:strRef>
              <c:f>'5.6'!$H$25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solidFill>
                <a:srgbClr val="385150"/>
              </a:solidFill>
            </a:ln>
          </c:spPr>
          <c:marker>
            <c:symbol val="none"/>
          </c:marker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'5.6'!$H$26:$H$79</c:f>
              <c:numCache>
                <c:formatCode>0.0</c:formatCode>
                <c:ptCount val="54"/>
                <c:pt idx="0">
                  <c:v>75.53791986777513</c:v>
                </c:pt>
                <c:pt idx="1">
                  <c:v>72.978402705663342</c:v>
                </c:pt>
                <c:pt idx="2">
                  <c:v>67.469445003684953</c:v>
                </c:pt>
                <c:pt idx="3">
                  <c:v>66.101392492537713</c:v>
                </c:pt>
                <c:pt idx="4">
                  <c:v>64.107066794045252</c:v>
                </c:pt>
                <c:pt idx="5">
                  <c:v>61.857962426198284</c:v>
                </c:pt>
                <c:pt idx="6">
                  <c:v>55.606123278471927</c:v>
                </c:pt>
                <c:pt idx="7">
                  <c:v>59.792916609347067</c:v>
                </c:pt>
                <c:pt idx="8">
                  <c:v>54.660764526764908</c:v>
                </c:pt>
                <c:pt idx="9">
                  <c:v>54.77282297733074</c:v>
                </c:pt>
                <c:pt idx="10">
                  <c:v>53.826840785774777</c:v>
                </c:pt>
                <c:pt idx="11">
                  <c:v>47.86358490739012</c:v>
                </c:pt>
                <c:pt idx="12">
                  <c:v>52.258399121434245</c:v>
                </c:pt>
                <c:pt idx="13">
                  <c:v>54.895009018267615</c:v>
                </c:pt>
                <c:pt idx="14">
                  <c:v>46.166711425606806</c:v>
                </c:pt>
                <c:pt idx="15">
                  <c:v>39.154552079061396</c:v>
                </c:pt>
                <c:pt idx="16">
                  <c:v>20.958976273223222</c:v>
                </c:pt>
                <c:pt idx="17">
                  <c:v>30.042567098860058</c:v>
                </c:pt>
                <c:pt idx="18">
                  <c:v>33.128351445474252</c:v>
                </c:pt>
                <c:pt idx="19">
                  <c:v>34.18598201222779</c:v>
                </c:pt>
                <c:pt idx="20">
                  <c:v>36.866640595214811</c:v>
                </c:pt>
                <c:pt idx="21">
                  <c:v>31.597019783396433</c:v>
                </c:pt>
                <c:pt idx="22">
                  <c:v>17.68495038861505</c:v>
                </c:pt>
                <c:pt idx="23">
                  <c:v>20.000908334076616</c:v>
                </c:pt>
                <c:pt idx="24">
                  <c:v>19.240707901502098</c:v>
                </c:pt>
                <c:pt idx="25">
                  <c:v>5.3012816522135928</c:v>
                </c:pt>
                <c:pt idx="26">
                  <c:v>9.7178881754671416</c:v>
                </c:pt>
                <c:pt idx="27">
                  <c:v>4.2324735770983972</c:v>
                </c:pt>
                <c:pt idx="28">
                  <c:v>15.748144194797348</c:v>
                </c:pt>
                <c:pt idx="29">
                  <c:v>0.5183364386603091</c:v>
                </c:pt>
                <c:pt idx="30">
                  <c:v>3.0261608409839775</c:v>
                </c:pt>
                <c:pt idx="31">
                  <c:v>2.4760052545191491</c:v>
                </c:pt>
                <c:pt idx="32">
                  <c:v>-2.702894655060363</c:v>
                </c:pt>
                <c:pt idx="33">
                  <c:v>-14.305133826095412</c:v>
                </c:pt>
                <c:pt idx="34">
                  <c:v>4.3750036420649572</c:v>
                </c:pt>
                <c:pt idx="35">
                  <c:v>1.7722461426177687</c:v>
                </c:pt>
                <c:pt idx="36">
                  <c:v>0.52604109585788028</c:v>
                </c:pt>
                <c:pt idx="37">
                  <c:v>6.6940757623419334</c:v>
                </c:pt>
                <c:pt idx="38">
                  <c:v>15.09912965273036</c:v>
                </c:pt>
                <c:pt idx="39">
                  <c:v>21.010413472097753</c:v>
                </c:pt>
                <c:pt idx="40">
                  <c:v>14.234672902008857</c:v>
                </c:pt>
                <c:pt idx="41">
                  <c:v>23.933437086628302</c:v>
                </c:pt>
                <c:pt idx="42">
                  <c:v>7.8119619311146096</c:v>
                </c:pt>
                <c:pt idx="43">
                  <c:v>-0.90581414199755095</c:v>
                </c:pt>
                <c:pt idx="44">
                  <c:v>3.3499643423666119</c:v>
                </c:pt>
                <c:pt idx="45">
                  <c:v>31.830354665677099</c:v>
                </c:pt>
                <c:pt idx="46">
                  <c:v>22.648889170064777</c:v>
                </c:pt>
                <c:pt idx="47">
                  <c:v>42.016112095318562</c:v>
                </c:pt>
                <c:pt idx="48">
                  <c:v>38.463885647373985</c:v>
                </c:pt>
                <c:pt idx="49">
                  <c:v>43.819276952969496</c:v>
                </c:pt>
                <c:pt idx="50">
                  <c:v>43.067833951085674</c:v>
                </c:pt>
                <c:pt idx="51">
                  <c:v>38.925977131636095</c:v>
                </c:pt>
                <c:pt idx="52">
                  <c:v>44.46281811137905</c:v>
                </c:pt>
                <c:pt idx="53">
                  <c:v>46.798158301845767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B29-4B20-8C52-3BB48CEC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74112"/>
        <c:axId val="205275904"/>
      </c:lineChart>
      <c:dateAx>
        <c:axId val="205274112"/>
        <c:scaling>
          <c:orientation val="minMax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05275904"/>
        <c:crosses val="autoZero"/>
        <c:auto val="1"/>
        <c:lblOffset val="100"/>
        <c:baseTimeUnit val="months"/>
        <c:majorUnit val="1"/>
        <c:majorTimeUnit val="years"/>
      </c:dateAx>
      <c:valAx>
        <c:axId val="205275904"/>
        <c:scaling>
          <c:orientation val="minMax"/>
          <c:max val="8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NOK</a:t>
                </a:r>
                <a:r>
                  <a:rPr lang="en-GB" b="0" baseline="0"/>
                  <a:t> billion</a:t>
                </a:r>
                <a:endParaRPr lang="en-GB" b="0"/>
              </a:p>
            </c:rich>
          </c:tx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05274112"/>
        <c:crosses val="autoZero"/>
        <c:crossBetween val="between"/>
        <c:majorUnit val="40"/>
        <c:minorUnit val="20"/>
      </c:valAx>
    </c:plotArea>
    <c:legend>
      <c:legendPos val="b"/>
      <c:layout>
        <c:manualLayout>
          <c:xMode val="edge"/>
          <c:yMode val="edge"/>
          <c:x val="2.2723965987645204E-2"/>
          <c:y val="0.90482906013971776"/>
          <c:w val="0.97500767898424601"/>
          <c:h val="9.2665793966289017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9524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3</xdr:row>
      <xdr:rowOff>23811</xdr:rowOff>
    </xdr:from>
    <xdr:to>
      <xdr:col>7</xdr:col>
      <xdr:colOff>9524</xdr:colOff>
      <xdr:row>21</xdr:row>
      <xdr:rowOff>180974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7</xdr:col>
      <xdr:colOff>0</xdr:colOff>
      <xdr:row>21</xdr:row>
      <xdr:rowOff>161925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0.69745</cdr:y>
    </cdr:from>
    <cdr:to>
      <cdr:x>0.17742</cdr:x>
      <cdr:y>0.86104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8621" y="2517769"/>
          <a:ext cx="917714" cy="59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Museo 100"/>
            </a:rPr>
            <a:t>Issuers:</a:t>
          </a:r>
        </a:p>
        <a:p xmlns:a="http://schemas.openxmlformats.org/drawingml/2006/main">
          <a:endParaRPr lang="en-GB" sz="800">
            <a:latin typeface="Museo 100"/>
          </a:endParaRPr>
        </a:p>
        <a:p xmlns:a="http://schemas.openxmlformats.org/drawingml/2006/main">
          <a:r>
            <a:rPr lang="en-GB" sz="1100">
              <a:latin typeface="Museo 100"/>
            </a:rPr>
            <a:t>Holders: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</xdr:row>
      <xdr:rowOff>176211</xdr:rowOff>
    </xdr:from>
    <xdr:to>
      <xdr:col>7</xdr:col>
      <xdr:colOff>0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0.77459</cdr:y>
    </cdr:from>
    <cdr:to>
      <cdr:x>0.15802</cdr:x>
      <cdr:y>0.93927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0" y="2807335"/>
          <a:ext cx="842126" cy="596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>
              <a:effectLst/>
              <a:latin typeface="Museo100"/>
              <a:ea typeface="+mn-ea"/>
              <a:cs typeface="+mn-cs"/>
            </a:rPr>
            <a:t>Issuers</a:t>
          </a:r>
          <a:r>
            <a:rPr lang="en-GB" sz="1100">
              <a:latin typeface="Museo100"/>
            </a:rPr>
            <a:t>:</a:t>
          </a:r>
        </a:p>
        <a:p xmlns:a="http://schemas.openxmlformats.org/drawingml/2006/main">
          <a:endParaRPr lang="en-GB" sz="800">
            <a:latin typeface="Museo 100"/>
          </a:endParaRPr>
        </a:p>
        <a:p xmlns:a="http://schemas.openxmlformats.org/drawingml/2006/main">
          <a:r>
            <a:rPr lang="en-GB" sz="1100">
              <a:latin typeface="Museo 100"/>
            </a:rPr>
            <a:t>Holders: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3</xdr:row>
      <xdr:rowOff>4761</xdr:rowOff>
    </xdr:from>
    <xdr:to>
      <xdr:col>6</xdr:col>
      <xdr:colOff>828675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152399</xdr:rowOff>
    </xdr:from>
    <xdr:to>
      <xdr:col>7</xdr:col>
      <xdr:colOff>19050</xdr:colOff>
      <xdr:row>21</xdr:row>
      <xdr:rowOff>114301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161925</xdr:rowOff>
    </xdr:from>
    <xdr:to>
      <xdr:col>7</xdr:col>
      <xdr:colOff>0</xdr:colOff>
      <xdr:row>21</xdr:row>
      <xdr:rowOff>133350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7</xdr:col>
      <xdr:colOff>9525</xdr:colOff>
      <xdr:row>21</xdr:row>
      <xdr:rowOff>180976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9524</xdr:colOff>
      <xdr:row>22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9525</xdr:rowOff>
    </xdr:from>
    <xdr:to>
      <xdr:col>7</xdr:col>
      <xdr:colOff>38099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</xdr:col>
      <xdr:colOff>752475</xdr:colOff>
      <xdr:row>21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7</xdr:col>
      <xdr:colOff>9524</xdr:colOff>
      <xdr:row>22</xdr:row>
      <xdr:rowOff>19050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9525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6</xdr:col>
      <xdr:colOff>761999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3</xdr:row>
      <xdr:rowOff>28575</xdr:rowOff>
    </xdr:from>
    <xdr:to>
      <xdr:col>6</xdr:col>
      <xdr:colOff>752475</xdr:colOff>
      <xdr:row>21</xdr:row>
      <xdr:rowOff>142875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752475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</xdr:row>
      <xdr:rowOff>19049</xdr:rowOff>
    </xdr:from>
    <xdr:to>
      <xdr:col>6</xdr:col>
      <xdr:colOff>752475</xdr:colOff>
      <xdr:row>21</xdr:row>
      <xdr:rowOff>180974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3</xdr:row>
      <xdr:rowOff>14287</xdr:rowOff>
    </xdr:from>
    <xdr:to>
      <xdr:col>6</xdr:col>
      <xdr:colOff>752476</xdr:colOff>
      <xdr:row>21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I16" sqref="I15:I1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127</v>
      </c>
      <c r="B1" s="9"/>
    </row>
    <row r="2" spans="1:10" ht="15" customHeight="1" x14ac:dyDescent="0.2">
      <c r="A2" s="10" t="s">
        <v>128</v>
      </c>
      <c r="B2" s="10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  <c r="J3" s="23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  <c r="J4" s="23"/>
    </row>
    <row r="5" spans="1:10" ht="15" customHeight="1" x14ac:dyDescent="0.25">
      <c r="A5" s="23"/>
      <c r="B5" s="23"/>
      <c r="C5" s="23"/>
      <c r="D5" s="11"/>
      <c r="E5" s="11"/>
      <c r="F5" s="11"/>
      <c r="G5" s="11"/>
      <c r="H5" s="11"/>
      <c r="I5" s="23"/>
      <c r="J5" s="23"/>
    </row>
    <row r="6" spans="1:10" ht="15" customHeight="1" x14ac:dyDescent="0.25">
      <c r="A6" s="23"/>
      <c r="B6" s="23"/>
      <c r="C6" s="23"/>
      <c r="D6" s="11"/>
      <c r="E6" s="11"/>
      <c r="F6" s="11"/>
      <c r="G6" s="11"/>
      <c r="H6" s="11"/>
      <c r="I6" s="23"/>
      <c r="J6" s="23"/>
    </row>
    <row r="7" spans="1:10" ht="15" customHeight="1" x14ac:dyDescent="0.25">
      <c r="A7" s="23"/>
      <c r="B7" s="23"/>
      <c r="C7" s="23"/>
      <c r="D7" s="11"/>
      <c r="E7" s="11"/>
      <c r="F7" s="11"/>
      <c r="G7" s="11"/>
      <c r="H7" s="11"/>
      <c r="I7" s="23"/>
      <c r="J7" s="23"/>
    </row>
    <row r="8" spans="1:10" ht="15" customHeight="1" x14ac:dyDescent="0.25">
      <c r="A8" s="23"/>
      <c r="B8" s="23"/>
      <c r="C8" s="23"/>
      <c r="D8" s="11"/>
      <c r="E8" s="11"/>
      <c r="F8" s="11"/>
      <c r="G8" s="11"/>
      <c r="H8" s="11"/>
      <c r="I8" s="23"/>
      <c r="J8" s="23"/>
    </row>
    <row r="9" spans="1:10" ht="15" customHeight="1" x14ac:dyDescent="0.25">
      <c r="A9" s="23"/>
      <c r="B9" s="23"/>
      <c r="C9" s="23"/>
      <c r="D9" s="11"/>
      <c r="E9" s="11"/>
      <c r="F9" s="11"/>
      <c r="G9" s="11"/>
      <c r="H9" s="11"/>
      <c r="I9" s="23"/>
      <c r="J9" s="23"/>
    </row>
    <row r="10" spans="1:10" ht="15" customHeight="1" x14ac:dyDescent="0.25">
      <c r="A10" s="23"/>
      <c r="B10" s="23"/>
      <c r="C10" s="23"/>
      <c r="D10" s="11"/>
      <c r="E10" s="11"/>
      <c r="F10" s="11"/>
      <c r="G10" s="11"/>
      <c r="H10" s="11"/>
      <c r="I10" s="23"/>
      <c r="J10" s="23"/>
    </row>
    <row r="11" spans="1:10" ht="15" customHeight="1" x14ac:dyDescent="0.25">
      <c r="A11" s="23"/>
      <c r="B11" s="23"/>
      <c r="C11" s="23"/>
      <c r="D11" s="11"/>
      <c r="E11" s="11"/>
      <c r="F11" s="11"/>
      <c r="G11" s="11"/>
      <c r="H11" s="11"/>
      <c r="I11" s="23"/>
      <c r="J11" s="23"/>
    </row>
    <row r="12" spans="1:10" ht="15" customHeight="1" x14ac:dyDescent="0.25">
      <c r="A12" s="23"/>
      <c r="B12" s="23"/>
      <c r="C12" s="23"/>
      <c r="D12" s="11"/>
      <c r="E12" s="11"/>
      <c r="F12" s="11"/>
      <c r="G12" s="11"/>
      <c r="H12" s="11"/>
      <c r="I12" s="23"/>
      <c r="J12" s="23"/>
    </row>
    <row r="13" spans="1:10" ht="15" customHeight="1" x14ac:dyDescent="0.25">
      <c r="A13" s="23"/>
      <c r="B13" s="23"/>
      <c r="C13" s="23"/>
      <c r="D13" s="11"/>
      <c r="E13" s="11"/>
      <c r="F13" s="11"/>
      <c r="G13" s="11"/>
      <c r="H13" s="11"/>
      <c r="I13" s="23"/>
      <c r="J13" s="23"/>
    </row>
    <row r="14" spans="1:10" ht="15" customHeight="1" x14ac:dyDescent="0.25">
      <c r="A14" s="23"/>
      <c r="B14" s="23"/>
      <c r="C14" s="23"/>
      <c r="D14" s="11"/>
      <c r="E14" s="11"/>
      <c r="F14" s="11"/>
      <c r="G14" s="11"/>
      <c r="H14" s="11"/>
      <c r="I14" s="23"/>
      <c r="J14" s="23"/>
    </row>
    <row r="15" spans="1:10" ht="15" customHeight="1" x14ac:dyDescent="0.25">
      <c r="A15" s="23"/>
      <c r="B15" s="23"/>
      <c r="C15" s="23"/>
      <c r="D15" s="11"/>
      <c r="E15" s="11"/>
      <c r="F15" s="11"/>
      <c r="G15" s="11"/>
      <c r="H15" s="11"/>
      <c r="I15" s="23"/>
      <c r="J15" s="23"/>
    </row>
    <row r="16" spans="1:10" ht="15" customHeight="1" x14ac:dyDescent="0.25">
      <c r="A16" s="23"/>
      <c r="B16" s="23"/>
      <c r="C16" s="23"/>
      <c r="D16" s="11"/>
      <c r="E16" s="11"/>
      <c r="F16" s="11"/>
      <c r="G16" s="11"/>
      <c r="H16" s="11"/>
      <c r="I16" s="23"/>
      <c r="J16" s="23"/>
    </row>
    <row r="17" spans="1:10" ht="15" customHeight="1" x14ac:dyDescent="0.25">
      <c r="A17" s="23"/>
      <c r="B17" s="23"/>
      <c r="C17" s="23"/>
      <c r="D17" s="11"/>
      <c r="E17" s="11"/>
      <c r="F17" s="11"/>
      <c r="G17" s="11"/>
      <c r="H17" s="11"/>
      <c r="I17" s="23"/>
      <c r="J17" s="23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  <c r="J18" s="23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  <c r="J19" s="23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  <c r="J20" s="23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  <c r="J21" s="23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  <c r="J22" s="23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  <c r="J23" s="23"/>
    </row>
    <row r="24" spans="1:10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3"/>
      <c r="J24" s="23"/>
    </row>
    <row r="25" spans="1:10" ht="15" customHeight="1" x14ac:dyDescent="0.25">
      <c r="A25" s="23"/>
      <c r="B25" s="12" t="s">
        <v>54</v>
      </c>
      <c r="C25" s="12" t="s">
        <v>105</v>
      </c>
      <c r="D25" s="11"/>
      <c r="E25" s="11"/>
      <c r="F25" s="11"/>
      <c r="G25" s="11"/>
      <c r="H25" s="11"/>
      <c r="I25" s="23"/>
      <c r="J25" s="23"/>
    </row>
    <row r="26" spans="1:10" ht="15" customHeight="1" x14ac:dyDescent="0.2">
      <c r="A26" s="23">
        <v>2005</v>
      </c>
      <c r="B26" s="28">
        <v>1512.8489999999999</v>
      </c>
      <c r="C26" s="28">
        <v>5.4796440000000004</v>
      </c>
      <c r="D26" s="23"/>
      <c r="E26" s="23"/>
      <c r="F26" s="23"/>
      <c r="G26" s="23"/>
      <c r="H26" s="23"/>
      <c r="I26" s="23"/>
      <c r="J26" s="23"/>
    </row>
    <row r="27" spans="1:10" ht="15" customHeight="1" x14ac:dyDescent="0.2">
      <c r="A27" s="23">
        <v>2006</v>
      </c>
      <c r="B27" s="28">
        <v>2585.1790000000001</v>
      </c>
      <c r="C27" s="28">
        <v>8.8461619999999996</v>
      </c>
      <c r="D27" s="23"/>
      <c r="E27" s="23"/>
      <c r="F27" s="23"/>
      <c r="G27" s="23"/>
      <c r="H27" s="23"/>
      <c r="I27" s="23"/>
      <c r="J27" s="23"/>
    </row>
    <row r="28" spans="1:10" ht="15" customHeight="1" x14ac:dyDescent="0.2">
      <c r="A28" s="23">
        <v>2007</v>
      </c>
      <c r="B28" s="28">
        <v>3220.8009999999999</v>
      </c>
      <c r="C28" s="28">
        <v>12.13841</v>
      </c>
      <c r="D28" s="23"/>
      <c r="E28" s="23"/>
      <c r="F28" s="23"/>
      <c r="G28" s="23"/>
      <c r="H28" s="23"/>
      <c r="I28" s="23"/>
      <c r="J28" s="23"/>
    </row>
    <row r="29" spans="1:10" ht="15" customHeight="1" x14ac:dyDescent="0.2">
      <c r="A29" s="1">
        <v>2008</v>
      </c>
      <c r="B29" s="28">
        <v>2489.8829999999998</v>
      </c>
      <c r="C29" s="28">
        <v>16.850144</v>
      </c>
    </row>
    <row r="30" spans="1:10" ht="15" customHeight="1" x14ac:dyDescent="0.2">
      <c r="A30" s="1">
        <v>2009</v>
      </c>
      <c r="B30" s="28">
        <v>1528.296</v>
      </c>
      <c r="C30" s="28">
        <v>15.745939999999999</v>
      </c>
    </row>
    <row r="31" spans="1:10" ht="15" customHeight="1" x14ac:dyDescent="0.2">
      <c r="A31" s="1">
        <v>2010</v>
      </c>
      <c r="B31" s="28">
        <v>1814.508</v>
      </c>
      <c r="C31" s="28">
        <v>19.093971</v>
      </c>
    </row>
    <row r="32" spans="1:10" ht="15" customHeight="1" x14ac:dyDescent="0.2">
      <c r="A32" s="1">
        <v>2011</v>
      </c>
      <c r="B32" s="28">
        <v>1529.807</v>
      </c>
      <c r="C32" s="28">
        <v>22.767569000000002</v>
      </c>
    </row>
    <row r="33" spans="1:3" ht="15" customHeight="1" x14ac:dyDescent="0.2">
      <c r="A33" s="1">
        <v>2012</v>
      </c>
      <c r="B33" s="28">
        <v>991.51700000000005</v>
      </c>
      <c r="C33" s="28">
        <v>21.215914999999999</v>
      </c>
    </row>
    <row r="34" spans="1:3" ht="15" customHeight="1" x14ac:dyDescent="0.2">
      <c r="A34" s="1">
        <v>2013</v>
      </c>
      <c r="B34" s="28">
        <v>856.33100000000002</v>
      </c>
      <c r="C34" s="28">
        <v>17.910152</v>
      </c>
    </row>
    <row r="35" spans="1:3" ht="15" customHeight="1" x14ac:dyDescent="0.2">
      <c r="A35" s="1">
        <v>2014</v>
      </c>
      <c r="B35" s="28">
        <v>1097.3620000000001</v>
      </c>
      <c r="C35" s="28">
        <v>23.544098999999999</v>
      </c>
    </row>
    <row r="36" spans="1:3" ht="15" customHeight="1" x14ac:dyDescent="0.2">
      <c r="A36" s="1">
        <v>2015</v>
      </c>
      <c r="B36" s="28">
        <v>1155.365</v>
      </c>
      <c r="C36" s="28">
        <v>25.274350999999999</v>
      </c>
    </row>
    <row r="37" spans="1:3" ht="15" customHeight="1" x14ac:dyDescent="0.2">
      <c r="A37" s="1">
        <v>2016</v>
      </c>
      <c r="B37" s="28">
        <v>1044.328</v>
      </c>
      <c r="C37" s="28">
        <v>23.167774000000001</v>
      </c>
    </row>
    <row r="38" spans="1:3" ht="15" customHeight="1" x14ac:dyDescent="0.2">
      <c r="A38" s="1">
        <v>2017</v>
      </c>
      <c r="B38" s="15">
        <v>1102.866</v>
      </c>
      <c r="C38" s="15">
        <v>24.744004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I22" sqref="I2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134</v>
      </c>
      <c r="B1" s="12"/>
    </row>
    <row r="2" spans="1:10" ht="15" customHeight="1" x14ac:dyDescent="0.2">
      <c r="A2" s="76" t="s">
        <v>130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  <c r="J3" s="23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  <c r="J4" s="23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  <c r="J5" s="23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  <c r="J6" s="23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  <c r="J7" s="23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  <c r="J8" s="23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  <c r="J9" s="23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  <c r="J10" s="23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  <c r="J11" s="23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  <c r="J12" s="23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  <c r="J13" s="23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  <c r="J14" s="23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  <c r="J15" s="23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  <c r="J16" s="23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  <c r="J17" s="23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  <c r="J18" s="23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  <c r="J19" s="23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  <c r="J20" s="23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  <c r="J21" s="23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  <c r="J22" s="23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  <c r="J23" s="23"/>
    </row>
    <row r="24" spans="1:10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3"/>
      <c r="J24" s="23"/>
    </row>
    <row r="25" spans="1:10" ht="15" customHeight="1" x14ac:dyDescent="0.25">
      <c r="A25" s="23"/>
      <c r="B25" s="12" t="s">
        <v>62</v>
      </c>
      <c r="C25" s="12" t="s">
        <v>60</v>
      </c>
      <c r="D25" s="12" t="s">
        <v>61</v>
      </c>
      <c r="E25" s="12" t="s">
        <v>63</v>
      </c>
      <c r="F25" s="12" t="s">
        <v>64</v>
      </c>
      <c r="G25" s="12" t="s">
        <v>65</v>
      </c>
      <c r="H25" s="11"/>
      <c r="I25" s="23"/>
      <c r="J25" s="23"/>
    </row>
    <row r="26" spans="1:10" ht="15" customHeight="1" x14ac:dyDescent="0.25">
      <c r="A26" s="23">
        <v>2013</v>
      </c>
      <c r="B26" s="23">
        <v>25.867117278005903</v>
      </c>
      <c r="C26" s="23">
        <v>77.551910227246381</v>
      </c>
      <c r="D26" s="23">
        <v>29.1345319675195</v>
      </c>
      <c r="E26" s="23">
        <v>31.841886948449599</v>
      </c>
      <c r="F26" s="23">
        <v>83.39002781431391</v>
      </c>
      <c r="G26" s="23">
        <v>49.88466105188629</v>
      </c>
      <c r="H26" s="11"/>
      <c r="I26" s="23"/>
      <c r="J26" s="23"/>
    </row>
    <row r="27" spans="1:10" ht="15" customHeight="1" x14ac:dyDescent="0.2">
      <c r="A27" s="23">
        <v>2015</v>
      </c>
      <c r="B27" s="23">
        <v>36.065341715066104</v>
      </c>
      <c r="C27" s="23">
        <v>129.24095367909572</v>
      </c>
      <c r="D27" s="23">
        <v>46.248876589875209</v>
      </c>
      <c r="E27" s="23">
        <v>45.221986778193198</v>
      </c>
      <c r="F27" s="23">
        <v>93.818753191395118</v>
      </c>
      <c r="G27" s="23">
        <v>74.870542323005608</v>
      </c>
      <c r="H27" s="23"/>
      <c r="I27" s="23"/>
      <c r="J27" s="23"/>
    </row>
    <row r="28" spans="1:10" ht="15" customHeight="1" x14ac:dyDescent="0.2">
      <c r="A28" s="23">
        <v>2018</v>
      </c>
      <c r="B28" s="23">
        <v>58.156313482410106</v>
      </c>
      <c r="C28" s="23">
        <v>86.102287591764707</v>
      </c>
      <c r="D28" s="23">
        <v>115.42422314403818</v>
      </c>
      <c r="E28" s="23">
        <v>52.199120647738198</v>
      </c>
      <c r="F28" s="23">
        <v>93.597540000000095</v>
      </c>
      <c r="G28" s="23">
        <v>95.390552243566901</v>
      </c>
      <c r="H28" s="23"/>
      <c r="I28" s="23"/>
      <c r="J28" s="23"/>
    </row>
    <row r="29" spans="1:10" ht="15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15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K14" sqref="K14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1" ht="20.100000000000001" customHeight="1" x14ac:dyDescent="0.3">
      <c r="A1" s="9" t="s">
        <v>135</v>
      </c>
      <c r="B1" s="9"/>
      <c r="C1" s="23"/>
      <c r="D1" s="23"/>
      <c r="E1" s="23"/>
      <c r="F1" s="23"/>
      <c r="G1" s="23"/>
      <c r="H1" s="23"/>
      <c r="I1" s="23"/>
      <c r="J1" s="23"/>
      <c r="K1" s="23"/>
    </row>
    <row r="2" spans="1:11" ht="15" customHeight="1" x14ac:dyDescent="0.2">
      <c r="A2" s="29" t="s">
        <v>136</v>
      </c>
      <c r="B2" s="29"/>
      <c r="C2" s="23"/>
      <c r="D2" s="23"/>
      <c r="E2" s="23"/>
      <c r="F2" s="23"/>
      <c r="G2" s="23"/>
      <c r="H2" s="23"/>
      <c r="I2" s="23"/>
      <c r="J2" s="23"/>
      <c r="K2" s="23"/>
    </row>
    <row r="3" spans="1:11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  <c r="J3" s="23"/>
      <c r="K3" s="23"/>
    </row>
    <row r="4" spans="1:11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  <c r="J4" s="23"/>
      <c r="K4" s="23"/>
    </row>
    <row r="5" spans="1:11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  <c r="J5" s="23"/>
      <c r="K5" s="23"/>
    </row>
    <row r="6" spans="1:11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  <c r="J6" s="23"/>
      <c r="K6" s="23"/>
    </row>
    <row r="7" spans="1:11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  <c r="J7" s="23"/>
      <c r="K7" s="23"/>
    </row>
    <row r="8" spans="1:11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  <c r="J8" s="23"/>
      <c r="K8" s="23"/>
    </row>
    <row r="9" spans="1:11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  <c r="J9" s="23"/>
      <c r="K9" s="23"/>
    </row>
    <row r="10" spans="1:11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  <c r="J10" s="23"/>
      <c r="K10" s="23"/>
    </row>
    <row r="11" spans="1:11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  <c r="J11" s="23"/>
      <c r="K11" s="23"/>
    </row>
    <row r="12" spans="1:11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  <c r="J12" s="23"/>
      <c r="K12" s="23"/>
    </row>
    <row r="13" spans="1:11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  <c r="J13" s="23"/>
      <c r="K13" s="23"/>
    </row>
    <row r="14" spans="1:11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  <c r="J14" s="23"/>
      <c r="K14" s="23"/>
    </row>
    <row r="15" spans="1:11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  <c r="J15" s="23"/>
      <c r="K15" s="23"/>
    </row>
    <row r="16" spans="1:11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  <c r="J16" s="23"/>
      <c r="K16" s="23"/>
    </row>
    <row r="17" spans="1:11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  <c r="J17" s="23"/>
      <c r="K17" s="23"/>
    </row>
    <row r="18" spans="1:11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  <c r="J18" s="23"/>
      <c r="K18" s="23"/>
    </row>
    <row r="19" spans="1:11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  <c r="J19" s="23"/>
      <c r="K19" s="23"/>
    </row>
    <row r="20" spans="1:11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  <c r="J20" s="23"/>
      <c r="K20" s="23"/>
    </row>
    <row r="21" spans="1:11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  <c r="J21" s="23"/>
      <c r="K21" s="23"/>
    </row>
    <row r="22" spans="1:11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  <c r="J22" s="23"/>
      <c r="K22" s="23"/>
    </row>
    <row r="23" spans="1:11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  <c r="J23" s="23"/>
      <c r="K23" s="23"/>
    </row>
    <row r="24" spans="1:11" ht="15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5" customHeight="1" x14ac:dyDescent="0.25">
      <c r="A25" s="23"/>
      <c r="B25" s="23" t="s">
        <v>67</v>
      </c>
      <c r="C25" s="70" t="s">
        <v>68</v>
      </c>
      <c r="D25" s="70" t="s">
        <v>69</v>
      </c>
      <c r="E25" s="23" t="s">
        <v>70</v>
      </c>
      <c r="F25" s="70" t="s">
        <v>71</v>
      </c>
      <c r="G25" s="70" t="s">
        <v>72</v>
      </c>
      <c r="H25" s="23"/>
      <c r="I25" s="23"/>
      <c r="J25" s="23"/>
      <c r="K25" s="23"/>
    </row>
    <row r="26" spans="1:11" ht="15" customHeight="1" x14ac:dyDescent="0.25">
      <c r="A26" s="70" t="s">
        <v>78</v>
      </c>
      <c r="B26" s="44">
        <v>3.0233591794967651</v>
      </c>
      <c r="C26" s="44">
        <v>0.23353211581707001</v>
      </c>
      <c r="D26" s="44">
        <v>6.2169723212718964</v>
      </c>
      <c r="E26" s="44">
        <v>3.0027957633137703</v>
      </c>
      <c r="F26" s="44">
        <v>0.40882518514990807</v>
      </c>
      <c r="G26" s="44">
        <v>2.9626883346720119</v>
      </c>
      <c r="H26" s="44"/>
      <c r="I26" s="44"/>
      <c r="J26" s="44"/>
      <c r="K26" s="23"/>
    </row>
    <row r="27" spans="1:11" ht="15" customHeight="1" x14ac:dyDescent="0.2">
      <c r="A27" s="23" t="s">
        <v>70</v>
      </c>
      <c r="B27" s="44">
        <v>22.966079413890839</v>
      </c>
      <c r="C27" s="44">
        <v>16.064432263374329</v>
      </c>
      <c r="D27" s="44">
        <v>26.76067054271698</v>
      </c>
      <c r="E27" s="44">
        <v>13.979658484458923</v>
      </c>
      <c r="F27" s="44">
        <v>47.780591249465942</v>
      </c>
      <c r="G27" s="44">
        <v>22.511820916307094</v>
      </c>
      <c r="H27" s="44"/>
      <c r="I27" s="44"/>
      <c r="J27" s="44"/>
      <c r="K27" s="23"/>
    </row>
    <row r="28" spans="1:11" ht="15" customHeight="1" x14ac:dyDescent="0.25">
      <c r="A28" s="70" t="s">
        <v>73</v>
      </c>
      <c r="B28" s="20">
        <v>23.573601245880127</v>
      </c>
      <c r="C28" s="20">
        <v>8.2987889647483826</v>
      </c>
      <c r="D28" s="20">
        <v>33.07054340839386</v>
      </c>
      <c r="E28" s="20">
        <v>27.667161822319031</v>
      </c>
      <c r="F28" s="20">
        <v>20.101501047611237</v>
      </c>
      <c r="G28" s="20">
        <v>23.107325703200985</v>
      </c>
      <c r="H28" s="20"/>
      <c r="I28" s="20"/>
      <c r="J28" s="20"/>
    </row>
    <row r="29" spans="1:11" ht="15" customHeight="1" x14ac:dyDescent="0.25">
      <c r="A29" s="70" t="s">
        <v>74</v>
      </c>
      <c r="B29" s="20">
        <v>15.211135149002075</v>
      </c>
      <c r="C29" s="20">
        <v>2.7151444926857948</v>
      </c>
      <c r="D29" s="20">
        <v>19.999554753303528</v>
      </c>
      <c r="E29" s="20">
        <v>38.237857818603516</v>
      </c>
      <c r="F29" s="20">
        <v>5.5375825613737106</v>
      </c>
      <c r="G29" s="20">
        <v>14.910265572511527</v>
      </c>
      <c r="H29" s="20"/>
      <c r="I29" s="20"/>
      <c r="J29" s="20"/>
    </row>
    <row r="30" spans="1:11" ht="15" customHeight="1" x14ac:dyDescent="0.25">
      <c r="A30" s="70" t="s">
        <v>75</v>
      </c>
      <c r="B30" s="20">
        <v>4.9992885440587997</v>
      </c>
      <c r="C30" s="20">
        <v>3.4591987729072571</v>
      </c>
      <c r="D30" s="20">
        <v>3.0856110155582428</v>
      </c>
      <c r="E30" s="20">
        <v>1.6346091404557228</v>
      </c>
      <c r="F30" s="20">
        <v>12.348642945289612</v>
      </c>
      <c r="G30" s="20">
        <v>4.8999575816828989</v>
      </c>
      <c r="H30" s="20"/>
      <c r="I30" s="20"/>
      <c r="J30" s="20"/>
    </row>
    <row r="31" spans="1:11" ht="15" customHeight="1" x14ac:dyDescent="0.25">
      <c r="A31" s="70" t="s">
        <v>76</v>
      </c>
      <c r="B31" s="20">
        <v>22.592202015221119</v>
      </c>
      <c r="C31" s="20">
        <v>51.653756573796272</v>
      </c>
      <c r="D31" s="20">
        <v>9.166712686419487</v>
      </c>
      <c r="E31" s="20">
        <v>9.4346961006522179</v>
      </c>
      <c r="F31" s="20">
        <v>10.017194598913193</v>
      </c>
      <c r="G31" s="20">
        <v>18.969363602881309</v>
      </c>
      <c r="H31" s="20"/>
      <c r="I31" s="20"/>
      <c r="J31" s="20"/>
    </row>
    <row r="32" spans="1:11" ht="15" customHeight="1" x14ac:dyDescent="0.25">
      <c r="A32" s="70" t="s">
        <v>77</v>
      </c>
      <c r="B32" s="20">
        <v>3.7621665745973587</v>
      </c>
      <c r="C32" s="20">
        <v>14.102707803249359</v>
      </c>
      <c r="D32" s="20">
        <v>0.34747563768178225</v>
      </c>
      <c r="E32" s="20">
        <v>0.95466272905468941</v>
      </c>
      <c r="F32" s="20">
        <v>5.6411128025501966E-2</v>
      </c>
      <c r="G32" s="20">
        <v>0</v>
      </c>
      <c r="H32" s="20"/>
      <c r="I32" s="20"/>
      <c r="J32" s="20"/>
    </row>
    <row r="33" spans="1:10" ht="15" customHeight="1" x14ac:dyDescent="0.25">
      <c r="A33" s="70" t="s">
        <v>65</v>
      </c>
      <c r="B33" s="20">
        <v>3.8721678778529167</v>
      </c>
      <c r="C33" s="20">
        <v>3.4724390134215355</v>
      </c>
      <c r="D33" s="20">
        <v>1.3524596346542239</v>
      </c>
      <c r="E33" s="20">
        <v>5.0885581411421299</v>
      </c>
      <c r="F33" s="20">
        <v>3.7492512841708958</v>
      </c>
      <c r="G33" s="20">
        <v>12.638578288744174</v>
      </c>
      <c r="H33" s="20"/>
      <c r="I33" s="20"/>
      <c r="J33" s="20"/>
    </row>
    <row r="34" spans="1:10" ht="15" customHeight="1" x14ac:dyDescent="0.2">
      <c r="H34" s="20"/>
      <c r="I34" s="20"/>
      <c r="J34" s="20"/>
    </row>
    <row r="37" spans="1:10" ht="15" customHeight="1" x14ac:dyDescent="0.2">
      <c r="B37" s="21" t="e">
        <f>#REF!+B31</f>
        <v>#REF!</v>
      </c>
      <c r="C37" s="21" t="e">
        <f>#REF!+C31</f>
        <v>#REF!</v>
      </c>
      <c r="D37" s="21" t="e">
        <f>#REF!+D31</f>
        <v>#REF!</v>
      </c>
      <c r="E37" s="21" t="e">
        <f>#REF!+E31</f>
        <v>#REF!</v>
      </c>
      <c r="F37" s="21" t="e">
        <f>#REF!+F31</f>
        <v>#REF!</v>
      </c>
      <c r="G37" s="21" t="e">
        <f>#REF!+G31</f>
        <v>#REF!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K25" sqref="K25:K26"/>
    </sheetView>
  </sheetViews>
  <sheetFormatPr baseColWidth="10" defaultColWidth="11.42578125" defaultRowHeight="15" customHeight="1" x14ac:dyDescent="0.2"/>
  <cols>
    <col min="1" max="10" width="11.42578125" style="1" customWidth="1"/>
    <col min="11" max="16384" width="11.42578125" style="1"/>
  </cols>
  <sheetData>
    <row r="1" spans="1:10" ht="20.100000000000001" customHeight="1" x14ac:dyDescent="0.3">
      <c r="A1" s="9" t="s">
        <v>137</v>
      </c>
      <c r="B1" s="9"/>
    </row>
    <row r="2" spans="1:10" ht="15" customHeight="1" x14ac:dyDescent="0.2">
      <c r="A2" s="10" t="s">
        <v>136</v>
      </c>
      <c r="B2" s="10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  <c r="J3" s="23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  <c r="J4" s="23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  <c r="J5" s="23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  <c r="J6" s="23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  <c r="J7" s="23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  <c r="J8" s="23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  <c r="J9" s="23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  <c r="J10" s="23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  <c r="J11" s="23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  <c r="J12" s="23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  <c r="J13" s="23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  <c r="J14" s="23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  <c r="J15" s="23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  <c r="J16" s="23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  <c r="J17" s="23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  <c r="J18" s="23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  <c r="J19" s="23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  <c r="J20" s="23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  <c r="J21" s="23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  <c r="J22" s="23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  <c r="J23" s="23"/>
    </row>
    <row r="24" spans="1:10" ht="15" customHeight="1" x14ac:dyDescent="0.25">
      <c r="A24" s="23"/>
      <c r="B24" s="23"/>
      <c r="C24" s="23"/>
      <c r="D24" s="23"/>
      <c r="E24" s="23"/>
      <c r="F24" s="11"/>
      <c r="G24" s="11"/>
      <c r="H24" s="11"/>
      <c r="I24" s="23"/>
      <c r="J24" s="23"/>
    </row>
    <row r="25" spans="1:10" ht="15" customHeight="1" x14ac:dyDescent="0.25">
      <c r="A25" s="23"/>
      <c r="B25" s="70" t="s">
        <v>64</v>
      </c>
      <c r="C25" s="72" t="s">
        <v>102</v>
      </c>
      <c r="D25" s="72" t="s">
        <v>63</v>
      </c>
      <c r="E25" s="72" t="s">
        <v>60</v>
      </c>
      <c r="F25" s="23"/>
      <c r="G25" s="11"/>
      <c r="H25" s="23"/>
      <c r="I25" s="23"/>
      <c r="J25" s="23"/>
    </row>
    <row r="26" spans="1:10" ht="15" customHeight="1" x14ac:dyDescent="0.25">
      <c r="A26" s="70" t="s">
        <v>78</v>
      </c>
      <c r="B26" s="46">
        <v>17.399249970912933</v>
      </c>
      <c r="C26" s="46">
        <v>2.6440999999999999</v>
      </c>
      <c r="D26" s="46">
        <v>11.389084160327911</v>
      </c>
      <c r="E26" s="46">
        <v>4.3811862396244399</v>
      </c>
      <c r="F26" s="23"/>
      <c r="G26" s="23"/>
      <c r="H26" s="23"/>
      <c r="I26" s="23"/>
      <c r="J26" s="46"/>
    </row>
    <row r="27" spans="1:10" ht="15" customHeight="1" x14ac:dyDescent="0.2">
      <c r="A27" s="45" t="s">
        <v>70</v>
      </c>
      <c r="B27" s="46">
        <v>0.92250807210803032</v>
      </c>
      <c r="C27" s="46">
        <v>0.82140000000000013</v>
      </c>
      <c r="D27" s="46">
        <v>0.93545839190483093</v>
      </c>
      <c r="E27" s="46">
        <v>0.20522381176631124</v>
      </c>
      <c r="F27" s="23"/>
      <c r="G27" s="23"/>
      <c r="H27" s="23"/>
      <c r="I27" s="23"/>
      <c r="J27" s="46"/>
    </row>
    <row r="28" spans="1:10" ht="15" customHeight="1" x14ac:dyDescent="0.25">
      <c r="A28" s="70" t="s">
        <v>73</v>
      </c>
      <c r="B28" s="46">
        <v>50.024950504302979</v>
      </c>
      <c r="C28" s="46">
        <v>56.785300000000007</v>
      </c>
      <c r="D28" s="46">
        <v>13.887909054756165</v>
      </c>
      <c r="E28" s="46">
        <v>4.9428783705280743</v>
      </c>
      <c r="F28" s="23"/>
      <c r="G28" s="23"/>
      <c r="H28" s="23"/>
      <c r="I28" s="23"/>
      <c r="J28" s="46"/>
    </row>
    <row r="29" spans="1:10" ht="15" customHeight="1" x14ac:dyDescent="0.25">
      <c r="A29" s="70" t="s">
        <v>79</v>
      </c>
      <c r="B29" s="14">
        <v>17.513827979564667</v>
      </c>
      <c r="C29" s="14">
        <v>22.3536</v>
      </c>
      <c r="D29" s="14">
        <v>20.355044305324554</v>
      </c>
      <c r="E29" s="14">
        <v>3.3936754193713066</v>
      </c>
      <c r="G29" s="23"/>
      <c r="J29" s="14"/>
    </row>
    <row r="30" spans="1:10" ht="15" customHeight="1" x14ac:dyDescent="0.25">
      <c r="A30" s="70" t="s">
        <v>80</v>
      </c>
      <c r="B30" s="14">
        <v>0.19850588869303465</v>
      </c>
      <c r="C30" s="14">
        <v>0.38899999999999996</v>
      </c>
      <c r="D30" s="14">
        <v>1.1290350928902626</v>
      </c>
      <c r="E30" s="14">
        <v>1.4359347941248688</v>
      </c>
      <c r="G30" s="23"/>
      <c r="J30" s="14"/>
    </row>
    <row r="31" spans="1:10" ht="15" customHeight="1" x14ac:dyDescent="0.25">
      <c r="A31" s="70" t="s">
        <v>81</v>
      </c>
      <c r="B31" s="14">
        <v>7.7933251857757568</v>
      </c>
      <c r="C31" s="14">
        <v>12.238200000000001</v>
      </c>
      <c r="D31" s="14">
        <v>44.878815114498138</v>
      </c>
      <c r="E31" s="14">
        <v>82.576428015961383</v>
      </c>
      <c r="G31" s="23"/>
      <c r="J31" s="14"/>
    </row>
    <row r="32" spans="1:10" ht="15" customHeight="1" x14ac:dyDescent="0.25">
      <c r="A32" s="70" t="s">
        <v>77</v>
      </c>
      <c r="B32" s="14">
        <v>2.3287326097488403</v>
      </c>
      <c r="C32" s="14">
        <v>1.1577999999999999</v>
      </c>
      <c r="D32" s="14">
        <v>0</v>
      </c>
      <c r="E32" s="14">
        <v>6.4078763154195167E-2</v>
      </c>
      <c r="G32" s="23"/>
      <c r="J32" s="14"/>
    </row>
    <row r="33" spans="1:10" ht="15" customHeight="1" x14ac:dyDescent="0.25">
      <c r="A33" s="70" t="s">
        <v>65</v>
      </c>
      <c r="B33" s="14">
        <v>3.8188997888937593</v>
      </c>
      <c r="C33" s="14">
        <v>3.6106000000000082</v>
      </c>
      <c r="D33" s="14">
        <v>7.4246537871658802</v>
      </c>
      <c r="E33" s="14">
        <v>3.0005945854694183</v>
      </c>
      <c r="G33" s="23"/>
      <c r="J33" s="14"/>
    </row>
    <row r="35" spans="1:10" ht="15" customHeight="1" x14ac:dyDescent="0.2">
      <c r="B35" s="14"/>
      <c r="C35" s="14"/>
      <c r="D35" s="14"/>
      <c r="E35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K22" sqref="K22"/>
    </sheetView>
  </sheetViews>
  <sheetFormatPr baseColWidth="10" defaultColWidth="11.42578125" defaultRowHeight="15" customHeight="1" x14ac:dyDescent="0.2"/>
  <cols>
    <col min="1" max="10" width="11.42578125" style="1" customWidth="1"/>
    <col min="11" max="16384" width="11.42578125" style="1"/>
  </cols>
  <sheetData>
    <row r="1" spans="1:8" ht="20.100000000000001" customHeight="1" x14ac:dyDescent="0.3">
      <c r="A1" s="9" t="s">
        <v>137</v>
      </c>
      <c r="B1" s="9"/>
    </row>
    <row r="2" spans="1:8" ht="15" customHeight="1" x14ac:dyDescent="0.2">
      <c r="A2" s="29" t="s">
        <v>136</v>
      </c>
      <c r="B2" s="29"/>
      <c r="C2" s="23"/>
      <c r="D2" s="23"/>
      <c r="E2" s="23"/>
      <c r="F2" s="23"/>
      <c r="G2" s="23"/>
      <c r="H2" s="23"/>
    </row>
    <row r="3" spans="1:8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8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8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8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8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8" ht="15" customHeight="1" x14ac:dyDescent="0.25">
      <c r="A10" s="11"/>
      <c r="B10" s="11"/>
      <c r="C10" s="11"/>
      <c r="D10" s="11"/>
      <c r="E10" s="11"/>
      <c r="F10" s="11"/>
      <c r="G10" s="11"/>
      <c r="H10" s="11"/>
    </row>
    <row r="11" spans="1:8" ht="15" customHeight="1" x14ac:dyDescent="0.25">
      <c r="A11" s="11"/>
      <c r="B11" s="11"/>
      <c r="C11" s="11"/>
      <c r="D11" s="11"/>
      <c r="E11" s="11"/>
      <c r="F11" s="11"/>
      <c r="G11" s="11"/>
      <c r="H11" s="11"/>
    </row>
    <row r="12" spans="1:8" ht="15" customHeight="1" x14ac:dyDescent="0.25">
      <c r="A12" s="11"/>
      <c r="B12" s="11"/>
      <c r="C12" s="11"/>
      <c r="D12" s="11"/>
      <c r="E12" s="11"/>
      <c r="F12" s="11"/>
      <c r="G12" s="11"/>
      <c r="H12" s="11"/>
    </row>
    <row r="13" spans="1:8" ht="1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8" ht="15" customHeight="1" x14ac:dyDescent="0.25">
      <c r="A14" s="11"/>
      <c r="B14" s="11"/>
      <c r="C14" s="11"/>
      <c r="D14" s="11"/>
      <c r="E14" s="11"/>
      <c r="F14" s="11"/>
      <c r="G14" s="11"/>
      <c r="H14" s="11"/>
    </row>
    <row r="15" spans="1:8" ht="15" customHeight="1" x14ac:dyDescent="0.25">
      <c r="A15" s="11"/>
      <c r="B15" s="11"/>
      <c r="C15" s="11"/>
      <c r="D15" s="11"/>
      <c r="E15" s="11"/>
      <c r="F15" s="11"/>
      <c r="G15" s="11"/>
      <c r="H15" s="11"/>
    </row>
    <row r="16" spans="1:8" ht="1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10" ht="15" customHeight="1" x14ac:dyDescent="0.25">
      <c r="A24" s="11"/>
      <c r="B24" s="23"/>
      <c r="C24" s="23"/>
      <c r="D24" s="11"/>
      <c r="E24" s="11"/>
      <c r="F24" s="11"/>
      <c r="G24" s="11"/>
      <c r="H24" s="11"/>
    </row>
    <row r="25" spans="1:10" ht="15" customHeight="1" x14ac:dyDescent="0.25">
      <c r="B25" s="12" t="s">
        <v>51</v>
      </c>
      <c r="C25" s="70" t="s">
        <v>82</v>
      </c>
    </row>
    <row r="26" spans="1:10" ht="15" customHeight="1" x14ac:dyDescent="0.25">
      <c r="A26" s="70" t="s">
        <v>78</v>
      </c>
      <c r="B26" s="14">
        <v>2.40513626486063</v>
      </c>
      <c r="C26" s="14">
        <v>11.824378371238708</v>
      </c>
      <c r="J26" s="14"/>
    </row>
    <row r="27" spans="1:10" ht="15" customHeight="1" x14ac:dyDescent="0.25">
      <c r="A27" s="77" t="s">
        <v>70</v>
      </c>
      <c r="B27" s="14">
        <v>24.444633722305298</v>
      </c>
      <c r="C27" s="14">
        <v>1.9173979759216309</v>
      </c>
      <c r="J27" s="14"/>
    </row>
    <row r="28" spans="1:10" ht="15" customHeight="1" x14ac:dyDescent="0.25">
      <c r="A28" s="70" t="s">
        <v>73</v>
      </c>
      <c r="B28" s="14">
        <v>24.459964036941528</v>
      </c>
      <c r="C28" s="14">
        <v>10.955353826284409</v>
      </c>
      <c r="J28" s="14"/>
    </row>
    <row r="29" spans="1:10" ht="15" customHeight="1" x14ac:dyDescent="0.25">
      <c r="A29" s="70" t="s">
        <v>79</v>
      </c>
      <c r="B29" s="14">
        <v>15.486687421798706</v>
      </c>
      <c r="C29" s="14">
        <v>11.28838062286377</v>
      </c>
      <c r="J29" s="14"/>
    </row>
    <row r="30" spans="1:10" ht="15" customHeight="1" x14ac:dyDescent="0.25">
      <c r="A30" s="70" t="s">
        <v>75</v>
      </c>
      <c r="B30" s="14">
        <v>5.1749549806118011</v>
      </c>
      <c r="C30" s="14">
        <v>2.4985006079077721</v>
      </c>
      <c r="J30" s="14"/>
    </row>
    <row r="31" spans="1:10" ht="15" customHeight="1" x14ac:dyDescent="0.25">
      <c r="A31" s="70" t="s">
        <v>81</v>
      </c>
      <c r="B31" s="14">
        <v>20.417887717485428</v>
      </c>
      <c r="C31" s="14">
        <v>53.545729070901871</v>
      </c>
      <c r="J31" s="14"/>
    </row>
    <row r="32" spans="1:10" ht="15" customHeight="1" x14ac:dyDescent="0.25">
      <c r="A32" s="70" t="s">
        <v>77</v>
      </c>
      <c r="B32" s="14">
        <v>3.9550133049488068</v>
      </c>
      <c r="C32" s="14">
        <v>1.0168038308620453</v>
      </c>
      <c r="J32" s="14"/>
    </row>
    <row r="33" spans="1:10" ht="15" customHeight="1" x14ac:dyDescent="0.2">
      <c r="A33" s="71" t="s">
        <v>65</v>
      </c>
      <c r="B33" s="14">
        <v>3.655722551047802</v>
      </c>
      <c r="C33" s="14">
        <v>6.9534556940197945</v>
      </c>
      <c r="J33" s="14"/>
    </row>
    <row r="35" spans="1:10" ht="15" customHeight="1" x14ac:dyDescent="0.2">
      <c r="B35" s="14"/>
      <c r="C35" s="14"/>
      <c r="D35" s="14"/>
      <c r="E35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N33" sqref="N33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1" ht="20.100000000000001" customHeight="1" x14ac:dyDescent="0.3">
      <c r="A1" s="9" t="s">
        <v>138</v>
      </c>
      <c r="B1" s="9"/>
      <c r="I1" s="2"/>
      <c r="J1" s="2"/>
      <c r="K1" s="3"/>
    </row>
    <row r="2" spans="1:11" ht="15" customHeight="1" x14ac:dyDescent="0.2">
      <c r="A2" s="29" t="s">
        <v>139</v>
      </c>
      <c r="B2" s="29"/>
      <c r="C2" s="23"/>
      <c r="D2" s="23"/>
      <c r="E2" s="23"/>
      <c r="F2" s="23"/>
      <c r="G2" s="23"/>
      <c r="H2" s="23"/>
    </row>
    <row r="3" spans="1:11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11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1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11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1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11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11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11" ht="15" customHeight="1" x14ac:dyDescent="0.25">
      <c r="A10" s="11"/>
      <c r="B10" s="11"/>
      <c r="C10" s="11"/>
      <c r="D10" s="11"/>
      <c r="E10" s="11"/>
      <c r="F10" s="11"/>
      <c r="G10" s="11"/>
      <c r="H10" s="11"/>
      <c r="I10"/>
      <c r="J10"/>
      <c r="K10" s="4"/>
    </row>
    <row r="11" spans="1:11" ht="15" customHeight="1" x14ac:dyDescent="0.25">
      <c r="A11" s="11"/>
      <c r="B11" s="11"/>
      <c r="C11" s="11"/>
      <c r="D11" s="11"/>
      <c r="E11" s="11"/>
      <c r="F11" s="11"/>
      <c r="G11" s="11"/>
      <c r="H11" s="11"/>
      <c r="I11"/>
      <c r="J11"/>
      <c r="K11" s="4"/>
    </row>
    <row r="12" spans="1:11" ht="15" customHeight="1" x14ac:dyDescent="0.25">
      <c r="A12" s="11"/>
      <c r="B12" s="11"/>
      <c r="C12" s="11"/>
      <c r="D12" s="11"/>
      <c r="E12" s="11"/>
      <c r="F12" s="11"/>
      <c r="G12" s="11"/>
      <c r="H12" s="11"/>
      <c r="I12"/>
      <c r="J12"/>
      <c r="K12" s="4"/>
    </row>
    <row r="13" spans="1:11" ht="15" customHeight="1" x14ac:dyDescent="0.25">
      <c r="A13" s="11"/>
      <c r="B13" s="11"/>
      <c r="C13" s="11"/>
      <c r="D13" s="11"/>
      <c r="E13" s="11"/>
      <c r="F13" s="11"/>
      <c r="G13" s="11"/>
      <c r="H13" s="11"/>
      <c r="I13"/>
      <c r="J13"/>
      <c r="K13" s="4"/>
    </row>
    <row r="14" spans="1:11" ht="15" customHeight="1" x14ac:dyDescent="0.25">
      <c r="A14" s="11"/>
      <c r="B14" s="11"/>
      <c r="C14" s="11"/>
      <c r="D14" s="11"/>
      <c r="E14" s="11"/>
      <c r="F14" s="11"/>
      <c r="G14" s="11"/>
      <c r="H14" s="11"/>
      <c r="I14"/>
      <c r="J14"/>
      <c r="K14" s="4"/>
    </row>
    <row r="15" spans="1:11" ht="15" customHeight="1" x14ac:dyDescent="0.25">
      <c r="A15" s="11"/>
      <c r="B15" s="11"/>
      <c r="C15" s="11"/>
      <c r="D15" s="11"/>
      <c r="E15" s="11"/>
      <c r="F15" s="11"/>
      <c r="G15" s="11"/>
      <c r="H15" s="11"/>
      <c r="I15"/>
      <c r="J15"/>
      <c r="K15" s="4"/>
    </row>
    <row r="16" spans="1:11" ht="15" customHeight="1" x14ac:dyDescent="0.25">
      <c r="A16" s="11"/>
      <c r="B16" s="11"/>
      <c r="C16" s="11"/>
      <c r="D16" s="11"/>
      <c r="E16" s="11"/>
      <c r="F16" s="11"/>
      <c r="G16" s="11"/>
      <c r="H16" s="11"/>
      <c r="I16"/>
      <c r="J16"/>
      <c r="K16" s="4"/>
    </row>
    <row r="17" spans="1:11" ht="15" customHeight="1" x14ac:dyDescent="0.25">
      <c r="A17" s="11"/>
      <c r="B17" s="11"/>
      <c r="C17" s="11"/>
      <c r="D17" s="11"/>
      <c r="E17" s="11"/>
      <c r="F17" s="11"/>
      <c r="G17" s="11"/>
      <c r="H17" s="11"/>
      <c r="I17"/>
      <c r="J17"/>
      <c r="K17" s="4"/>
    </row>
    <row r="18" spans="1:11" ht="15" customHeight="1" x14ac:dyDescent="0.25">
      <c r="A18" s="11"/>
      <c r="B18" s="11"/>
      <c r="C18" s="11"/>
      <c r="D18" s="11"/>
      <c r="E18" s="11"/>
      <c r="F18" s="11"/>
      <c r="G18" s="11"/>
      <c r="H18" s="11"/>
      <c r="I18"/>
      <c r="J18"/>
      <c r="K18" s="4"/>
    </row>
    <row r="19" spans="1:11" ht="15" customHeight="1" x14ac:dyDescent="0.25">
      <c r="A19" s="11"/>
      <c r="B19" s="11"/>
      <c r="C19" s="11"/>
      <c r="D19" s="11"/>
      <c r="E19" s="11"/>
      <c r="F19" s="11"/>
      <c r="G19" s="11"/>
      <c r="H19" s="11"/>
      <c r="I19"/>
      <c r="J19"/>
      <c r="K19" s="4"/>
    </row>
    <row r="20" spans="1:11" ht="15" customHeight="1" x14ac:dyDescent="0.25">
      <c r="A20" s="11"/>
      <c r="B20" s="11"/>
      <c r="C20" s="11"/>
      <c r="D20" s="11"/>
      <c r="E20" s="11"/>
      <c r="F20" s="11"/>
      <c r="G20" s="11"/>
      <c r="H20" s="11"/>
      <c r="I20"/>
      <c r="J20"/>
      <c r="K20" s="4"/>
    </row>
    <row r="21" spans="1:11" ht="15" customHeight="1" x14ac:dyDescent="0.25">
      <c r="A21" s="11"/>
      <c r="B21" s="11"/>
      <c r="C21" s="11"/>
      <c r="D21" s="11"/>
      <c r="E21" s="11"/>
      <c r="F21" s="11"/>
      <c r="G21" s="11"/>
      <c r="H21" s="11"/>
      <c r="I21"/>
      <c r="J21"/>
      <c r="K21" s="4"/>
    </row>
    <row r="22" spans="1:11" ht="15" customHeight="1" x14ac:dyDescent="0.25">
      <c r="A22" s="11"/>
      <c r="B22" s="11"/>
      <c r="C22" s="11"/>
      <c r="D22" s="11"/>
      <c r="E22" s="11"/>
      <c r="F22" s="11"/>
      <c r="G22" s="11"/>
      <c r="H22" s="11"/>
      <c r="I22"/>
      <c r="J22"/>
      <c r="K22" s="4"/>
    </row>
    <row r="23" spans="1:11" ht="15" customHeight="1" x14ac:dyDescent="0.25">
      <c r="A23" s="11"/>
      <c r="B23" s="11"/>
      <c r="C23" s="11"/>
      <c r="D23" s="11"/>
      <c r="E23" s="11"/>
      <c r="F23" s="11"/>
      <c r="G23" s="11"/>
      <c r="H23" s="11"/>
      <c r="I23"/>
      <c r="J23"/>
      <c r="K23" s="4"/>
    </row>
    <row r="24" spans="1:11" ht="15" customHeight="1" x14ac:dyDescent="0.2">
      <c r="K24" s="37"/>
    </row>
    <row r="25" spans="1:11" ht="15" customHeight="1" x14ac:dyDescent="0.2">
      <c r="B25" s="47">
        <v>2008</v>
      </c>
      <c r="C25" s="47">
        <v>2009</v>
      </c>
      <c r="D25" s="47">
        <v>2010</v>
      </c>
      <c r="E25" s="47">
        <v>2011</v>
      </c>
      <c r="F25" s="47">
        <v>2012</v>
      </c>
      <c r="G25" s="47">
        <v>2013</v>
      </c>
      <c r="H25" s="47">
        <v>2014</v>
      </c>
      <c r="I25" s="47">
        <v>2015</v>
      </c>
      <c r="J25" s="47">
        <v>2016</v>
      </c>
      <c r="K25" s="47">
        <v>2017</v>
      </c>
    </row>
    <row r="26" spans="1:11" ht="15" customHeight="1" x14ac:dyDescent="0.2">
      <c r="A26" s="1" t="s">
        <v>0</v>
      </c>
      <c r="B26" s="48">
        <v>-23.783000000000001</v>
      </c>
      <c r="C26" s="48">
        <v>57.805999999999997</v>
      </c>
      <c r="D26" s="48">
        <v>40.969000000000001</v>
      </c>
      <c r="E26" s="48">
        <v>25.518000000000001</v>
      </c>
      <c r="F26" s="48">
        <v>41.57</v>
      </c>
      <c r="G26" s="48">
        <v>26.437000000000001</v>
      </c>
      <c r="H26" s="48">
        <v>101.16200000000001</v>
      </c>
      <c r="I26" s="48">
        <v>11.663</v>
      </c>
      <c r="J26" s="48">
        <v>39.155000000000001</v>
      </c>
      <c r="K26" s="48">
        <v>59.735999999999997</v>
      </c>
    </row>
    <row r="27" spans="1:11" ht="15" customHeight="1" x14ac:dyDescent="0.2">
      <c r="A27" s="1" t="s">
        <v>1</v>
      </c>
      <c r="B27" s="48">
        <v>291.8</v>
      </c>
      <c r="C27" s="48">
        <v>414.9</v>
      </c>
      <c r="D27" s="48">
        <v>498.8</v>
      </c>
      <c r="E27" s="48">
        <v>484.9</v>
      </c>
      <c r="F27" s="48">
        <v>557.6</v>
      </c>
      <c r="G27" s="48">
        <v>663</v>
      </c>
      <c r="H27" s="48">
        <v>835.8</v>
      </c>
      <c r="I27" s="48">
        <v>904.3</v>
      </c>
      <c r="J27" s="48">
        <v>981.6</v>
      </c>
      <c r="K27" s="48">
        <v>1138.3</v>
      </c>
    </row>
    <row r="28" spans="1:11" ht="15" customHeight="1" x14ac:dyDescent="0.2">
      <c r="A28" s="1" t="s">
        <v>2</v>
      </c>
      <c r="B28" s="1">
        <v>0</v>
      </c>
      <c r="C28" s="48">
        <v>65.293999999999997</v>
      </c>
      <c r="D28" s="48">
        <v>42.930999999999997</v>
      </c>
      <c r="E28" s="48">
        <v>-39.417999999999999</v>
      </c>
      <c r="F28" s="48">
        <v>31.13</v>
      </c>
      <c r="G28" s="48">
        <v>78.962999999999994</v>
      </c>
      <c r="H28" s="48">
        <v>71.638000000000005</v>
      </c>
      <c r="I28" s="48">
        <v>56.837000000000003</v>
      </c>
      <c r="J28" s="48">
        <v>38.145000000000003</v>
      </c>
      <c r="K28" s="48">
        <v>96.963999999999999</v>
      </c>
    </row>
    <row r="29" spans="1:11" ht="15" customHeight="1" x14ac:dyDescent="0.2">
      <c r="A29" s="1" t="s">
        <v>84</v>
      </c>
      <c r="B29" s="1">
        <v>0</v>
      </c>
      <c r="C29" s="48">
        <v>65.293999999999997</v>
      </c>
      <c r="D29" s="48">
        <v>108.22499999999999</v>
      </c>
      <c r="E29" s="48">
        <v>68.807000000000002</v>
      </c>
      <c r="F29" s="48">
        <v>99.936999999999998</v>
      </c>
      <c r="G29" s="48">
        <v>178.9</v>
      </c>
      <c r="H29" s="48">
        <v>250.53800000000001</v>
      </c>
      <c r="I29" s="48">
        <v>307.375</v>
      </c>
      <c r="J29" s="48">
        <v>345.52</v>
      </c>
      <c r="K29" s="48">
        <v>442.48399999999998</v>
      </c>
    </row>
    <row r="30" spans="1:11" ht="15" customHeight="1" x14ac:dyDescent="0.25">
      <c r="A30" s="12" t="s">
        <v>85</v>
      </c>
      <c r="B30" s="1">
        <v>0</v>
      </c>
      <c r="C30" s="48">
        <v>57.805999999999997</v>
      </c>
      <c r="D30" s="48">
        <v>98.775000000000006</v>
      </c>
      <c r="E30" s="48">
        <v>124.29300000000001</v>
      </c>
      <c r="F30" s="48">
        <v>165.863</v>
      </c>
      <c r="G30" s="48">
        <v>192.3</v>
      </c>
      <c r="H30" s="48">
        <v>293.46199999999999</v>
      </c>
      <c r="I30" s="48">
        <v>305.125</v>
      </c>
      <c r="J30" s="48">
        <v>344.28</v>
      </c>
      <c r="K30" s="48">
        <v>404.01600000000002</v>
      </c>
    </row>
    <row r="31" spans="1:11" ht="15" customHeight="1" x14ac:dyDescent="0.25">
      <c r="A31" s="12" t="s">
        <v>83</v>
      </c>
      <c r="B31" s="48">
        <v>291.8</v>
      </c>
      <c r="C31" s="48">
        <v>291.8</v>
      </c>
      <c r="D31" s="48">
        <v>291.8</v>
      </c>
      <c r="E31" s="48">
        <v>291.8</v>
      </c>
      <c r="F31" s="48">
        <v>291.8</v>
      </c>
      <c r="G31" s="48">
        <v>291.8</v>
      </c>
      <c r="H31" s="48">
        <v>291.8</v>
      </c>
      <c r="I31" s="48">
        <v>291.8</v>
      </c>
      <c r="J31" s="48">
        <v>291.8</v>
      </c>
      <c r="K31" s="48">
        <v>291.8</v>
      </c>
    </row>
    <row r="32" spans="1:11" ht="15" customHeight="1" x14ac:dyDescent="0.2"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49">
        <v>1138.3</v>
      </c>
    </row>
    <row r="33" spans="2:11" ht="15" customHeight="1" x14ac:dyDescent="0.2"/>
    <row r="34" spans="2:11" ht="15" customHeight="1" x14ac:dyDescent="0.2">
      <c r="B34" s="1">
        <f>B26/1000</f>
        <v>-2.3783000000000002E-2</v>
      </c>
      <c r="C34" s="1">
        <f t="shared" ref="C34:K34" si="0">C26/1000</f>
        <v>5.7805999999999996E-2</v>
      </c>
      <c r="D34" s="1">
        <f t="shared" si="0"/>
        <v>4.0968999999999998E-2</v>
      </c>
      <c r="E34" s="1">
        <f t="shared" si="0"/>
        <v>2.5517999999999999E-2</v>
      </c>
      <c r="F34" s="1">
        <f t="shared" si="0"/>
        <v>4.1570000000000003E-2</v>
      </c>
      <c r="G34" s="1">
        <f t="shared" si="0"/>
        <v>2.6437000000000002E-2</v>
      </c>
      <c r="H34" s="1">
        <f t="shared" si="0"/>
        <v>0.101162</v>
      </c>
      <c r="I34" s="1">
        <f t="shared" si="0"/>
        <v>1.1663E-2</v>
      </c>
      <c r="J34" s="1">
        <f t="shared" si="0"/>
        <v>3.9155000000000002E-2</v>
      </c>
      <c r="K34" s="1">
        <f t="shared" si="0"/>
        <v>5.9735999999999997E-2</v>
      </c>
    </row>
    <row r="35" spans="2:11" ht="15" customHeight="1" x14ac:dyDescent="0.2">
      <c r="B35" s="1">
        <f t="shared" ref="B35:K40" si="1">B27/1000</f>
        <v>0.2918</v>
      </c>
      <c r="C35" s="1">
        <f t="shared" si="1"/>
        <v>0.41489999999999999</v>
      </c>
      <c r="D35" s="1">
        <f t="shared" si="1"/>
        <v>0.49880000000000002</v>
      </c>
      <c r="E35" s="1">
        <f t="shared" si="1"/>
        <v>0.4849</v>
      </c>
      <c r="F35" s="1">
        <f t="shared" si="1"/>
        <v>0.55759999999999998</v>
      </c>
      <c r="G35" s="1">
        <f t="shared" si="1"/>
        <v>0.66300000000000003</v>
      </c>
      <c r="H35" s="1">
        <f t="shared" si="1"/>
        <v>0.83579999999999999</v>
      </c>
      <c r="I35" s="1">
        <f t="shared" si="1"/>
        <v>0.90429999999999999</v>
      </c>
      <c r="J35" s="1">
        <f t="shared" si="1"/>
        <v>0.98160000000000003</v>
      </c>
      <c r="K35" s="1">
        <f t="shared" si="1"/>
        <v>1.1382999999999999</v>
      </c>
    </row>
    <row r="36" spans="2:11" ht="15" customHeight="1" x14ac:dyDescent="0.2">
      <c r="B36" s="1">
        <f t="shared" si="1"/>
        <v>0</v>
      </c>
      <c r="C36" s="1">
        <f t="shared" si="1"/>
        <v>6.5293999999999991E-2</v>
      </c>
      <c r="D36" s="1">
        <f t="shared" si="1"/>
        <v>4.2930999999999997E-2</v>
      </c>
      <c r="E36" s="1">
        <f t="shared" si="1"/>
        <v>-3.9418000000000002E-2</v>
      </c>
      <c r="F36" s="1">
        <f t="shared" si="1"/>
        <v>3.1129999999999998E-2</v>
      </c>
      <c r="G36" s="1">
        <f t="shared" si="1"/>
        <v>7.8962999999999992E-2</v>
      </c>
      <c r="H36" s="1">
        <f t="shared" si="1"/>
        <v>7.1638000000000007E-2</v>
      </c>
      <c r="I36" s="1">
        <f t="shared" si="1"/>
        <v>5.6837000000000006E-2</v>
      </c>
      <c r="J36" s="1">
        <f t="shared" si="1"/>
        <v>3.8145000000000005E-2</v>
      </c>
      <c r="K36" s="1">
        <f t="shared" si="1"/>
        <v>9.6963999999999995E-2</v>
      </c>
    </row>
    <row r="37" spans="2:11" ht="15" customHeight="1" x14ac:dyDescent="0.2">
      <c r="B37" s="1">
        <f t="shared" si="1"/>
        <v>0</v>
      </c>
      <c r="C37" s="1">
        <f t="shared" si="1"/>
        <v>6.5293999999999991E-2</v>
      </c>
      <c r="D37" s="1">
        <f t="shared" si="1"/>
        <v>0.10822499999999999</v>
      </c>
      <c r="E37" s="1">
        <f t="shared" si="1"/>
        <v>6.8807000000000007E-2</v>
      </c>
      <c r="F37" s="1">
        <f t="shared" si="1"/>
        <v>9.9936999999999998E-2</v>
      </c>
      <c r="G37" s="1">
        <f t="shared" si="1"/>
        <v>0.1789</v>
      </c>
      <c r="H37" s="1">
        <f t="shared" si="1"/>
        <v>0.25053800000000004</v>
      </c>
      <c r="I37" s="1">
        <f t="shared" si="1"/>
        <v>0.30737500000000001</v>
      </c>
      <c r="J37" s="1">
        <f t="shared" si="1"/>
        <v>0.34551999999999999</v>
      </c>
      <c r="K37" s="1">
        <f t="shared" si="1"/>
        <v>0.44248399999999999</v>
      </c>
    </row>
    <row r="38" spans="2:11" ht="15" customHeight="1" x14ac:dyDescent="0.2">
      <c r="B38" s="1">
        <f t="shared" si="1"/>
        <v>0</v>
      </c>
      <c r="C38" s="1">
        <f t="shared" si="1"/>
        <v>5.7805999999999996E-2</v>
      </c>
      <c r="D38" s="1">
        <f t="shared" si="1"/>
        <v>9.8775000000000002E-2</v>
      </c>
      <c r="E38" s="1">
        <f t="shared" si="1"/>
        <v>0.124293</v>
      </c>
      <c r="F38" s="1">
        <f t="shared" si="1"/>
        <v>0.16586300000000001</v>
      </c>
      <c r="G38" s="1">
        <f t="shared" si="1"/>
        <v>0.1923</v>
      </c>
      <c r="H38" s="1">
        <f t="shared" si="1"/>
        <v>0.293462</v>
      </c>
      <c r="I38" s="1">
        <f t="shared" si="1"/>
        <v>0.30512499999999998</v>
      </c>
      <c r="J38" s="1">
        <f t="shared" si="1"/>
        <v>0.34427999999999997</v>
      </c>
      <c r="K38" s="1">
        <f t="shared" si="1"/>
        <v>0.40401600000000004</v>
      </c>
    </row>
    <row r="39" spans="2:11" ht="15" customHeight="1" x14ac:dyDescent="0.2">
      <c r="B39" s="1">
        <f t="shared" si="1"/>
        <v>0.2918</v>
      </c>
      <c r="C39" s="1">
        <f t="shared" si="1"/>
        <v>0.2918</v>
      </c>
      <c r="D39" s="1">
        <f t="shared" si="1"/>
        <v>0.2918</v>
      </c>
      <c r="E39" s="1">
        <f t="shared" si="1"/>
        <v>0.2918</v>
      </c>
      <c r="F39" s="1">
        <f t="shared" si="1"/>
        <v>0.2918</v>
      </c>
      <c r="G39" s="1">
        <f t="shared" si="1"/>
        <v>0.2918</v>
      </c>
      <c r="H39" s="1">
        <f t="shared" si="1"/>
        <v>0.2918</v>
      </c>
      <c r="I39" s="1">
        <f t="shared" si="1"/>
        <v>0.2918</v>
      </c>
      <c r="J39" s="1">
        <f t="shared" si="1"/>
        <v>0.2918</v>
      </c>
      <c r="K39" s="1">
        <f t="shared" si="1"/>
        <v>0.2918</v>
      </c>
    </row>
    <row r="40" spans="2:11" ht="15" customHeight="1" x14ac:dyDescent="0.2">
      <c r="B40" s="1">
        <f t="shared" si="1"/>
        <v>0</v>
      </c>
      <c r="C40" s="1">
        <f t="shared" si="1"/>
        <v>0</v>
      </c>
      <c r="D40" s="1">
        <f t="shared" si="1"/>
        <v>0</v>
      </c>
      <c r="E40" s="1">
        <f t="shared" si="1"/>
        <v>0</v>
      </c>
      <c r="F40" s="1">
        <f t="shared" si="1"/>
        <v>0</v>
      </c>
      <c r="G40" s="1">
        <f t="shared" si="1"/>
        <v>0</v>
      </c>
      <c r="H40" s="1">
        <f t="shared" si="1"/>
        <v>0</v>
      </c>
      <c r="I40" s="1">
        <f t="shared" si="1"/>
        <v>0</v>
      </c>
      <c r="J40" s="1">
        <f t="shared" si="1"/>
        <v>0</v>
      </c>
      <c r="K40" s="1">
        <f t="shared" si="1"/>
        <v>1.1382999999999999</v>
      </c>
    </row>
    <row r="41" spans="2:11" ht="15" customHeight="1" x14ac:dyDescent="0.2"/>
    <row r="42" spans="2:11" ht="15" customHeight="1" x14ac:dyDescent="0.2"/>
    <row r="43" spans="2:11" ht="15" customHeight="1" x14ac:dyDescent="0.2"/>
    <row r="44" spans="2:11" ht="15" customHeight="1" x14ac:dyDescent="0.2"/>
    <row r="45" spans="2:1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K11" sqref="K11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140</v>
      </c>
      <c r="B1" s="9"/>
      <c r="C1" s="23"/>
      <c r="D1" s="23"/>
      <c r="E1" s="23"/>
      <c r="F1" s="23"/>
      <c r="G1" s="23"/>
      <c r="H1" s="23"/>
    </row>
    <row r="2" spans="1:10" ht="15" customHeight="1" x14ac:dyDescent="0.2">
      <c r="A2" s="29" t="s">
        <v>139</v>
      </c>
      <c r="B2" s="29"/>
      <c r="C2" s="23"/>
      <c r="D2" s="23"/>
      <c r="E2" s="23"/>
      <c r="F2" s="23"/>
      <c r="G2" s="23"/>
      <c r="H2" s="23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/>
      <c r="J5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/>
      <c r="J6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/>
      <c r="J7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/>
      <c r="J8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/>
      <c r="J9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/>
      <c r="J10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/>
      <c r="J11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/>
      <c r="J12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/>
      <c r="J13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/>
      <c r="J14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/>
      <c r="J15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/>
      <c r="J16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/>
      <c r="J17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/>
      <c r="J18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/>
      <c r="J19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/>
      <c r="J20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/>
      <c r="J21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/>
      <c r="J22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/>
      <c r="J23"/>
    </row>
    <row r="24" spans="1:10" ht="15" customHeight="1" x14ac:dyDescent="0.25">
      <c r="A24"/>
      <c r="B24"/>
      <c r="C24"/>
      <c r="D24"/>
      <c r="E24"/>
      <c r="F24"/>
      <c r="G24"/>
      <c r="H24"/>
    </row>
    <row r="25" spans="1:10" ht="15" customHeight="1" x14ac:dyDescent="0.2">
      <c r="B25" s="47">
        <v>2009</v>
      </c>
      <c r="C25" s="47">
        <v>2010</v>
      </c>
      <c r="D25" s="47">
        <v>2011</v>
      </c>
      <c r="E25" s="47">
        <v>2012</v>
      </c>
      <c r="F25" s="47">
        <v>2013</v>
      </c>
      <c r="G25" s="47">
        <v>2014</v>
      </c>
      <c r="H25" s="47">
        <v>2015</v>
      </c>
      <c r="I25" s="47">
        <v>2016</v>
      </c>
      <c r="J25" s="47">
        <v>2017</v>
      </c>
    </row>
    <row r="26" spans="1:10" ht="15" customHeight="1" x14ac:dyDescent="0.25">
      <c r="A26" s="12" t="s">
        <v>86</v>
      </c>
      <c r="B26" s="48">
        <v>12.162000000000001</v>
      </c>
      <c r="C26" s="48">
        <v>26.911999999999999</v>
      </c>
      <c r="D26" s="48">
        <v>26.204000000000001</v>
      </c>
      <c r="E26" s="48">
        <v>32.338000000000001</v>
      </c>
      <c r="F26" s="48">
        <v>9.3170000000000002</v>
      </c>
      <c r="G26" s="48">
        <v>102.21899999999999</v>
      </c>
      <c r="H26" s="48">
        <v>29.827000000000002</v>
      </c>
      <c r="I26" s="48">
        <v>26.994</v>
      </c>
      <c r="J26" s="48">
        <v>34.726999999999997</v>
      </c>
    </row>
    <row r="27" spans="1:10" ht="15" customHeight="1" x14ac:dyDescent="0.25">
      <c r="A27" s="12" t="s">
        <v>87</v>
      </c>
      <c r="B27" s="48">
        <v>43.317</v>
      </c>
      <c r="C27" s="48">
        <v>15.829000000000001</v>
      </c>
      <c r="D27" s="48">
        <v>-2.7280000000000002</v>
      </c>
      <c r="E27" s="48">
        <v>7.2169999999999996</v>
      </c>
      <c r="F27" s="48">
        <v>8.6709999999999994</v>
      </c>
      <c r="G27" s="48">
        <v>-14.664</v>
      </c>
      <c r="H27" s="48">
        <v>-23.704000000000001</v>
      </c>
      <c r="I27" s="48">
        <v>13.44</v>
      </c>
      <c r="J27" s="48">
        <v>16.440999999999999</v>
      </c>
    </row>
    <row r="28" spans="1:10" ht="15" customHeight="1" x14ac:dyDescent="0.25">
      <c r="A28" s="12" t="s">
        <v>88</v>
      </c>
      <c r="B28" s="48">
        <v>2.5179999999999998</v>
      </c>
      <c r="C28" s="48">
        <v>3.86</v>
      </c>
      <c r="D28" s="48">
        <v>1.2989999999999999</v>
      </c>
      <c r="E28" s="48">
        <v>1.718</v>
      </c>
      <c r="F28" s="48">
        <v>9.0289999999999999</v>
      </c>
      <c r="G28" s="48">
        <v>13.39</v>
      </c>
      <c r="H28" s="48">
        <v>4.532</v>
      </c>
      <c r="I28" s="48">
        <v>-0.97599999999999998</v>
      </c>
      <c r="J28" s="48">
        <v>6.92</v>
      </c>
    </row>
    <row r="30" spans="1:10" ht="15" customHeight="1" x14ac:dyDescent="0.2">
      <c r="B30" s="1">
        <f>B26/1000</f>
        <v>1.2162000000000001E-2</v>
      </c>
      <c r="C30" s="1">
        <f t="shared" ref="C30:J30" si="0">C26/1000</f>
        <v>2.6911999999999998E-2</v>
      </c>
      <c r="D30" s="1">
        <f t="shared" si="0"/>
        <v>2.6204000000000002E-2</v>
      </c>
      <c r="E30" s="1">
        <f t="shared" si="0"/>
        <v>3.2337999999999999E-2</v>
      </c>
      <c r="F30" s="1">
        <f t="shared" si="0"/>
        <v>9.3170000000000006E-3</v>
      </c>
      <c r="G30" s="1">
        <f t="shared" si="0"/>
        <v>0.10221899999999999</v>
      </c>
      <c r="H30" s="1">
        <f t="shared" si="0"/>
        <v>2.9827000000000003E-2</v>
      </c>
      <c r="I30" s="1">
        <f t="shared" si="0"/>
        <v>2.6994000000000001E-2</v>
      </c>
      <c r="J30" s="1">
        <f t="shared" si="0"/>
        <v>3.4726999999999994E-2</v>
      </c>
    </row>
    <row r="31" spans="1:10" ht="15" customHeight="1" x14ac:dyDescent="0.2">
      <c r="B31" s="1">
        <f t="shared" ref="B31:J32" si="1">B27/1000</f>
        <v>4.3317000000000001E-2</v>
      </c>
      <c r="C31" s="1">
        <f t="shared" si="1"/>
        <v>1.5828999999999999E-2</v>
      </c>
      <c r="D31" s="1">
        <f t="shared" si="1"/>
        <v>-2.7280000000000004E-3</v>
      </c>
      <c r="E31" s="1">
        <f t="shared" si="1"/>
        <v>7.2169999999999995E-3</v>
      </c>
      <c r="F31" s="1">
        <f t="shared" si="1"/>
        <v>8.6709999999999999E-3</v>
      </c>
      <c r="G31" s="1">
        <f t="shared" si="1"/>
        <v>-1.4664E-2</v>
      </c>
      <c r="H31" s="1">
        <f t="shared" si="1"/>
        <v>-2.3703999999999999E-2</v>
      </c>
      <c r="I31" s="1">
        <f t="shared" si="1"/>
        <v>1.3439999999999999E-2</v>
      </c>
      <c r="J31" s="1">
        <f t="shared" si="1"/>
        <v>1.6440999999999997E-2</v>
      </c>
    </row>
    <row r="32" spans="1:10" ht="15" customHeight="1" x14ac:dyDescent="0.2">
      <c r="B32" s="1">
        <f t="shared" si="1"/>
        <v>2.5179999999999998E-3</v>
      </c>
      <c r="C32" s="1">
        <f t="shared" si="1"/>
        <v>3.8599999999999997E-3</v>
      </c>
      <c r="D32" s="1">
        <f t="shared" si="1"/>
        <v>1.299E-3</v>
      </c>
      <c r="E32" s="1">
        <f t="shared" si="1"/>
        <v>1.7179999999999999E-3</v>
      </c>
      <c r="F32" s="1">
        <f t="shared" si="1"/>
        <v>9.0290000000000006E-3</v>
      </c>
      <c r="G32" s="1">
        <f t="shared" si="1"/>
        <v>1.3390000000000001E-2</v>
      </c>
      <c r="H32" s="1">
        <f t="shared" si="1"/>
        <v>4.5320000000000004E-3</v>
      </c>
      <c r="I32" s="1">
        <f t="shared" si="1"/>
        <v>-9.7599999999999998E-4</v>
      </c>
      <c r="J32" s="1">
        <f t="shared" si="1"/>
        <v>6.9199999999999999E-3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M18" sqref="M18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2" ht="20.100000000000001" customHeight="1" x14ac:dyDescent="0.3">
      <c r="A1" s="9" t="s">
        <v>141</v>
      </c>
      <c r="B1" s="9"/>
      <c r="C1" s="23"/>
      <c r="D1" s="23"/>
      <c r="E1" s="23"/>
      <c r="F1" s="23"/>
      <c r="G1" s="23"/>
      <c r="H1" s="23"/>
      <c r="I1" s="23"/>
      <c r="J1"/>
      <c r="K1"/>
      <c r="L1"/>
    </row>
    <row r="2" spans="1:12" ht="15" customHeight="1" x14ac:dyDescent="0.25">
      <c r="A2" s="29" t="s">
        <v>139</v>
      </c>
      <c r="B2" s="29"/>
      <c r="C2" s="23"/>
      <c r="D2" s="23"/>
      <c r="E2" s="23"/>
      <c r="F2" s="23"/>
      <c r="G2" s="23"/>
      <c r="H2" s="23"/>
      <c r="I2" s="23"/>
      <c r="J2"/>
      <c r="K2"/>
      <c r="L2"/>
    </row>
    <row r="3" spans="1:12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  <c r="J3"/>
      <c r="K3"/>
      <c r="L3"/>
    </row>
    <row r="4" spans="1:12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  <c r="J4"/>
      <c r="K4"/>
      <c r="L4"/>
    </row>
    <row r="5" spans="1:12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  <c r="J5"/>
      <c r="K5"/>
      <c r="L5"/>
    </row>
    <row r="6" spans="1:12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  <c r="J6"/>
      <c r="K6"/>
      <c r="L6"/>
    </row>
    <row r="7" spans="1:12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  <c r="J7"/>
      <c r="K7"/>
      <c r="L7"/>
    </row>
    <row r="8" spans="1:12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  <c r="J8"/>
      <c r="K8"/>
      <c r="L8"/>
    </row>
    <row r="9" spans="1:12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  <c r="J9"/>
      <c r="K9"/>
      <c r="L9"/>
    </row>
    <row r="10" spans="1:12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  <c r="J10"/>
      <c r="K10"/>
      <c r="L10"/>
    </row>
    <row r="11" spans="1:12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  <c r="J11"/>
      <c r="K11"/>
      <c r="L11"/>
    </row>
    <row r="12" spans="1:12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  <c r="J12"/>
      <c r="K12"/>
      <c r="L12"/>
    </row>
    <row r="13" spans="1:12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  <c r="J13"/>
      <c r="K13"/>
      <c r="L13"/>
    </row>
    <row r="14" spans="1:12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  <c r="J14"/>
      <c r="K14"/>
      <c r="L14"/>
    </row>
    <row r="15" spans="1:12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  <c r="J15"/>
      <c r="K15"/>
      <c r="L15"/>
    </row>
    <row r="16" spans="1:12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  <c r="J16"/>
      <c r="K16"/>
      <c r="L16"/>
    </row>
    <row r="17" spans="1:12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  <c r="J17"/>
      <c r="K17"/>
      <c r="L17"/>
    </row>
    <row r="18" spans="1:12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  <c r="J18"/>
      <c r="K18"/>
      <c r="L18"/>
    </row>
    <row r="19" spans="1:12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</row>
    <row r="20" spans="1:12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</row>
    <row r="21" spans="1:12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</row>
    <row r="22" spans="1:12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</row>
    <row r="23" spans="1:12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</row>
    <row r="24" spans="1:12" ht="15" customHeight="1" x14ac:dyDescent="0.25">
      <c r="A24" s="23"/>
      <c r="B24" s="23"/>
      <c r="C24" s="23"/>
      <c r="D24" s="23"/>
      <c r="E24" s="11"/>
      <c r="F24" s="11"/>
      <c r="G24" s="11"/>
      <c r="H24" s="11"/>
      <c r="I24" s="23"/>
    </row>
    <row r="25" spans="1:12" ht="15" customHeight="1" x14ac:dyDescent="0.25">
      <c r="A25" s="69"/>
      <c r="B25" s="23">
        <v>2013</v>
      </c>
      <c r="C25" s="23">
        <v>2017</v>
      </c>
      <c r="D25" s="23">
        <v>2013</v>
      </c>
      <c r="E25" s="23">
        <v>2017</v>
      </c>
      <c r="F25" s="11"/>
      <c r="G25" s="11"/>
      <c r="H25" s="11"/>
      <c r="I25" s="23"/>
    </row>
    <row r="26" spans="1:12" ht="15" customHeight="1" x14ac:dyDescent="0.25">
      <c r="A26" s="70" t="s">
        <v>90</v>
      </c>
      <c r="B26" s="59">
        <v>0.38899648373983736</v>
      </c>
      <c r="C26" s="59">
        <v>0.41959698155080216</v>
      </c>
      <c r="D26" s="23">
        <v>39</v>
      </c>
      <c r="E26" s="11">
        <v>42</v>
      </c>
      <c r="F26" s="11"/>
      <c r="G26" s="11"/>
      <c r="H26" s="11"/>
      <c r="I26" s="23"/>
    </row>
    <row r="27" spans="1:12" ht="15" customHeight="1" x14ac:dyDescent="0.25">
      <c r="A27" s="69" t="s">
        <v>91</v>
      </c>
      <c r="B27" s="59">
        <v>0.28909837349397594</v>
      </c>
      <c r="C27" s="59">
        <v>0.27610465597592432</v>
      </c>
      <c r="D27" s="23">
        <v>9</v>
      </c>
      <c r="E27" s="11">
        <v>28</v>
      </c>
      <c r="F27" s="11"/>
      <c r="G27" s="11"/>
      <c r="H27" s="11"/>
      <c r="I27" s="23"/>
    </row>
    <row r="28" spans="1:12" ht="15" customHeight="1" x14ac:dyDescent="0.2">
      <c r="A28" s="69" t="s">
        <v>92</v>
      </c>
      <c r="B28" s="59"/>
      <c r="C28" s="59">
        <v>0.13375448382352942</v>
      </c>
      <c r="D28" s="23"/>
      <c r="E28" s="23">
        <v>13</v>
      </c>
      <c r="F28" s="23"/>
      <c r="G28" s="23"/>
      <c r="H28" s="23"/>
      <c r="I28" s="23"/>
    </row>
    <row r="29" spans="1:12" ht="15" customHeight="1" x14ac:dyDescent="0.2">
      <c r="A29" s="50" t="s">
        <v>113</v>
      </c>
      <c r="B29" s="51"/>
      <c r="C29" s="51">
        <v>0.23856428408408414</v>
      </c>
      <c r="E29" s="1">
        <v>24</v>
      </c>
    </row>
    <row r="30" spans="1:12" ht="15" customHeight="1" x14ac:dyDescent="0.2">
      <c r="A30" s="50" t="s">
        <v>93</v>
      </c>
      <c r="B30" s="51">
        <v>0.57328819727891156</v>
      </c>
      <c r="C30" s="51">
        <v>0.40725511150954308</v>
      </c>
      <c r="D30" s="1">
        <v>57</v>
      </c>
      <c r="E30" s="1">
        <v>41</v>
      </c>
    </row>
    <row r="31" spans="1:12" ht="15" customHeight="1" x14ac:dyDescent="0.2">
      <c r="A31" s="50" t="s">
        <v>114</v>
      </c>
      <c r="B31" s="51">
        <v>0.34580186345830999</v>
      </c>
      <c r="C31" s="51">
        <v>0.29722460374914778</v>
      </c>
      <c r="D31" s="1">
        <v>35</v>
      </c>
      <c r="E31" s="1">
        <v>30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K27" sqref="K27"/>
    </sheetView>
  </sheetViews>
  <sheetFormatPr baseColWidth="10" defaultColWidth="11.42578125" defaultRowHeight="12.75" x14ac:dyDescent="0.2"/>
  <cols>
    <col min="1" max="16384" width="11.42578125" style="1"/>
  </cols>
  <sheetData>
    <row r="1" spans="1:10" ht="19.5" x14ac:dyDescent="0.3">
      <c r="A1" s="9" t="s">
        <v>142</v>
      </c>
      <c r="B1" s="9"/>
      <c r="J1"/>
    </row>
    <row r="2" spans="1:10" ht="15" x14ac:dyDescent="0.25">
      <c r="A2" s="29" t="s">
        <v>143</v>
      </c>
      <c r="B2" s="29"/>
      <c r="C2" s="23"/>
      <c r="D2" s="23"/>
      <c r="E2" s="23"/>
      <c r="F2" s="23"/>
      <c r="G2" s="23"/>
      <c r="H2" s="23"/>
      <c r="J2"/>
    </row>
    <row r="3" spans="1:10" ht="15" x14ac:dyDescent="0.25">
      <c r="A3" s="11"/>
      <c r="B3" s="11"/>
      <c r="C3" s="11"/>
      <c r="D3" s="11"/>
      <c r="E3" s="11"/>
      <c r="F3" s="11"/>
      <c r="G3" s="11"/>
      <c r="H3" s="11"/>
      <c r="J3"/>
    </row>
    <row r="4" spans="1:10" ht="15" x14ac:dyDescent="0.25">
      <c r="A4" s="11"/>
      <c r="B4" s="11"/>
      <c r="C4" s="11"/>
      <c r="D4" s="11"/>
      <c r="E4" s="11"/>
      <c r="F4" s="11"/>
      <c r="G4" s="11"/>
      <c r="H4" s="11"/>
      <c r="J4"/>
    </row>
    <row r="5" spans="1:10" ht="15" x14ac:dyDescent="0.25">
      <c r="A5" s="11"/>
      <c r="B5" s="11"/>
      <c r="C5" s="11"/>
      <c r="D5" s="11"/>
      <c r="E5" s="11"/>
      <c r="F5" s="11"/>
      <c r="G5" s="11"/>
      <c r="H5" s="11"/>
      <c r="J5"/>
    </row>
    <row r="6" spans="1:10" ht="15" x14ac:dyDescent="0.25">
      <c r="A6" s="11"/>
      <c r="B6" s="11"/>
      <c r="C6" s="11"/>
      <c r="D6" s="11"/>
      <c r="E6" s="11"/>
      <c r="F6" s="11"/>
      <c r="G6" s="11"/>
      <c r="H6" s="11"/>
      <c r="J6"/>
    </row>
    <row r="7" spans="1:10" ht="15" x14ac:dyDescent="0.25">
      <c r="A7" s="11"/>
      <c r="B7" s="11"/>
      <c r="C7" s="11"/>
      <c r="D7" s="11"/>
      <c r="E7" s="11"/>
      <c r="F7" s="11"/>
      <c r="G7" s="11"/>
      <c r="H7" s="11"/>
      <c r="J7"/>
    </row>
    <row r="8" spans="1:10" ht="15" x14ac:dyDescent="0.25">
      <c r="A8" s="11"/>
      <c r="B8" s="11"/>
      <c r="C8" s="11"/>
      <c r="D8" s="11"/>
      <c r="E8" s="11"/>
      <c r="F8" s="11"/>
      <c r="G8" s="11"/>
      <c r="H8" s="11"/>
      <c r="J8"/>
    </row>
    <row r="9" spans="1:10" ht="15" x14ac:dyDescent="0.25">
      <c r="A9" s="11"/>
      <c r="B9" s="11"/>
      <c r="C9" s="11"/>
      <c r="D9" s="11"/>
      <c r="E9" s="11"/>
      <c r="F9" s="11"/>
      <c r="G9" s="11"/>
      <c r="H9" s="11"/>
      <c r="J9"/>
    </row>
    <row r="10" spans="1:10" ht="15" x14ac:dyDescent="0.25">
      <c r="A10" s="11"/>
      <c r="B10" s="11"/>
      <c r="C10" s="11"/>
      <c r="D10" s="11"/>
      <c r="E10" s="11"/>
      <c r="F10" s="11"/>
      <c r="G10" s="11"/>
      <c r="H10" s="11"/>
      <c r="J10"/>
    </row>
    <row r="11" spans="1:10" ht="15" x14ac:dyDescent="0.25">
      <c r="A11" s="11"/>
      <c r="B11" s="11"/>
      <c r="C11" s="11"/>
      <c r="D11" s="11"/>
      <c r="E11" s="11"/>
      <c r="F11" s="11"/>
      <c r="G11" s="11"/>
      <c r="H11" s="11"/>
      <c r="J11"/>
    </row>
    <row r="12" spans="1:10" ht="15" x14ac:dyDescent="0.25">
      <c r="A12" s="11"/>
      <c r="B12" s="11"/>
      <c r="C12" s="11"/>
      <c r="D12" s="11"/>
      <c r="E12" s="11"/>
      <c r="F12" s="11"/>
      <c r="G12" s="11"/>
      <c r="H12" s="11"/>
      <c r="J12"/>
    </row>
    <row r="13" spans="1:10" ht="15" x14ac:dyDescent="0.25">
      <c r="A13" s="11"/>
      <c r="B13" s="11"/>
      <c r="C13" s="11"/>
      <c r="D13" s="11"/>
      <c r="E13" s="11"/>
      <c r="F13" s="11"/>
      <c r="G13" s="11"/>
      <c r="H13" s="11"/>
      <c r="J13"/>
    </row>
    <row r="14" spans="1:10" ht="15" x14ac:dyDescent="0.25">
      <c r="A14" s="11"/>
      <c r="B14" s="11"/>
      <c r="C14" s="11"/>
      <c r="D14" s="11"/>
      <c r="E14" s="11"/>
      <c r="F14" s="11"/>
      <c r="G14" s="11"/>
      <c r="H14" s="11"/>
      <c r="J14"/>
    </row>
    <row r="15" spans="1:10" ht="15" x14ac:dyDescent="0.25">
      <c r="A15" s="11"/>
      <c r="B15" s="11"/>
      <c r="C15" s="11"/>
      <c r="D15" s="11"/>
      <c r="E15" s="11"/>
      <c r="F15" s="11"/>
      <c r="G15" s="11"/>
      <c r="H15" s="11"/>
      <c r="J15"/>
    </row>
    <row r="16" spans="1:10" ht="15" x14ac:dyDescent="0.25">
      <c r="A16" s="11"/>
      <c r="B16" s="11"/>
      <c r="C16" s="11"/>
      <c r="D16" s="11"/>
      <c r="E16" s="11"/>
      <c r="F16" s="11"/>
      <c r="G16" s="11"/>
      <c r="H16" s="11"/>
      <c r="J16"/>
    </row>
    <row r="17" spans="1:10" ht="15" x14ac:dyDescent="0.25">
      <c r="A17" s="11"/>
      <c r="B17" s="11"/>
      <c r="C17" s="11"/>
      <c r="D17" s="11"/>
      <c r="E17" s="11"/>
      <c r="F17" s="11"/>
      <c r="G17" s="11"/>
      <c r="H17" s="11"/>
      <c r="J17"/>
    </row>
    <row r="18" spans="1:10" ht="15" x14ac:dyDescent="0.25">
      <c r="A18" s="11"/>
      <c r="B18" s="11"/>
      <c r="C18" s="11"/>
      <c r="D18" s="11"/>
      <c r="E18" s="11"/>
      <c r="F18" s="11"/>
      <c r="G18" s="11"/>
      <c r="H18" s="11"/>
      <c r="J18"/>
    </row>
    <row r="19" spans="1:10" ht="15" x14ac:dyDescent="0.25">
      <c r="A19" s="11"/>
      <c r="B19" s="11"/>
      <c r="C19" s="11"/>
      <c r="D19" s="11"/>
      <c r="E19" s="11"/>
      <c r="F19" s="11"/>
      <c r="G19" s="11"/>
      <c r="H19" s="11"/>
      <c r="J19"/>
    </row>
    <row r="20" spans="1:10" ht="15" x14ac:dyDescent="0.25">
      <c r="A20" s="11"/>
      <c r="B20" s="11"/>
      <c r="C20" s="11"/>
      <c r="D20" s="11"/>
      <c r="E20" s="11"/>
      <c r="F20" s="11"/>
      <c r="G20" s="11"/>
      <c r="H20" s="11"/>
      <c r="J20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J21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J22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J23"/>
    </row>
    <row r="24" spans="1:10" ht="15" customHeight="1" x14ac:dyDescent="0.25">
      <c r="A24" s="23"/>
      <c r="B24" s="23"/>
      <c r="C24" s="23"/>
      <c r="D24" s="23"/>
      <c r="E24" s="23"/>
      <c r="F24" s="23"/>
      <c r="G24" s="23"/>
      <c r="H24" s="23"/>
      <c r="J24"/>
    </row>
    <row r="25" spans="1:10" ht="15" customHeight="1" x14ac:dyDescent="0.2">
      <c r="A25" s="68" t="s">
        <v>6</v>
      </c>
      <c r="B25" s="23"/>
      <c r="C25" s="23">
        <v>2013</v>
      </c>
      <c r="D25" s="23">
        <v>2014</v>
      </c>
      <c r="E25" s="23">
        <v>2015</v>
      </c>
      <c r="F25" s="23">
        <v>2016</v>
      </c>
      <c r="G25" s="23">
        <v>2017</v>
      </c>
      <c r="H25" s="23">
        <v>2018</v>
      </c>
    </row>
    <row r="26" spans="1:10" ht="15" customHeight="1" x14ac:dyDescent="0.2">
      <c r="A26" s="23" t="s">
        <v>87</v>
      </c>
      <c r="B26" s="23"/>
      <c r="C26" s="23">
        <v>305</v>
      </c>
      <c r="D26" s="23">
        <v>207</v>
      </c>
      <c r="E26" s="23">
        <f>145+121+78+170</f>
        <v>514</v>
      </c>
      <c r="F26" s="23">
        <f>50-17+40+114</f>
        <v>187</v>
      </c>
      <c r="G26" s="23">
        <f>164+113+121+245</f>
        <v>643</v>
      </c>
      <c r="H26" s="23"/>
    </row>
    <row r="27" spans="1:10" ht="15" customHeight="1" x14ac:dyDescent="0.2">
      <c r="A27" s="1" t="s">
        <v>86</v>
      </c>
      <c r="C27" s="1">
        <f>126-49</f>
        <v>77</v>
      </c>
      <c r="D27" s="1">
        <f>323+154</f>
        <v>477</v>
      </c>
      <c r="E27" s="1">
        <f>176+101-21+35-9-20+181+216</f>
        <v>659</v>
      </c>
      <c r="F27" s="1">
        <f>72+131+253+107+42+70-38-11</f>
        <v>626</v>
      </c>
      <c r="G27" s="1">
        <f>254+200+193+138+28+114+264+112</f>
        <v>1303</v>
      </c>
    </row>
    <row r="28" spans="1:10" ht="15" customHeight="1" x14ac:dyDescent="0.25">
      <c r="A28" s="12" t="s">
        <v>88</v>
      </c>
      <c r="C28" s="1">
        <v>230</v>
      </c>
      <c r="D28" s="1">
        <v>276</v>
      </c>
      <c r="E28" s="1">
        <f>213+342-33+120</f>
        <v>642</v>
      </c>
      <c r="F28" s="1">
        <f>35+58+59+64</f>
        <v>216</v>
      </c>
      <c r="G28" s="1">
        <f>102+82+65+112</f>
        <v>361</v>
      </c>
    </row>
    <row r="29" spans="1:10" ht="15" customHeight="1" x14ac:dyDescent="0.2">
      <c r="A29" s="1" t="s">
        <v>65</v>
      </c>
      <c r="C29" s="1">
        <v>227</v>
      </c>
      <c r="D29" s="1">
        <v>209</v>
      </c>
      <c r="E29" s="1">
        <f>36+51+23+34</f>
        <v>144</v>
      </c>
      <c r="F29" s="1">
        <f>28+38+34+24</f>
        <v>124</v>
      </c>
      <c r="G29" s="1">
        <f>51+57+45+21</f>
        <v>174</v>
      </c>
    </row>
    <row r="30" spans="1:10" ht="15" customHeight="1" x14ac:dyDescent="0.2"/>
    <row r="31" spans="1:10" ht="15" customHeight="1" x14ac:dyDescent="0.25">
      <c r="A31" t="s">
        <v>52</v>
      </c>
      <c r="B31"/>
      <c r="C31"/>
      <c r="D31"/>
      <c r="E31"/>
      <c r="F31"/>
      <c r="G31"/>
      <c r="H31"/>
    </row>
    <row r="32" spans="1:10" ht="15" customHeight="1" x14ac:dyDescent="0.25">
      <c r="A32"/>
      <c r="B32"/>
      <c r="C32"/>
      <c r="D32"/>
      <c r="E32"/>
      <c r="F32"/>
      <c r="G32"/>
      <c r="H32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M15" sqref="M15:M1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144</v>
      </c>
      <c r="B1" s="9"/>
      <c r="C1" s="23"/>
      <c r="D1" s="23"/>
      <c r="E1" s="23"/>
      <c r="F1" s="23"/>
      <c r="G1" s="23"/>
      <c r="H1" s="23"/>
      <c r="I1" s="23"/>
      <c r="J1" s="23"/>
    </row>
    <row r="2" spans="1:10" ht="15" customHeight="1" x14ac:dyDescent="0.2">
      <c r="A2" s="29" t="s">
        <v>145</v>
      </c>
      <c r="B2" s="29"/>
      <c r="C2" s="23"/>
      <c r="D2" s="23"/>
      <c r="E2" s="23"/>
      <c r="F2" s="23"/>
      <c r="G2" s="23"/>
      <c r="H2" s="23"/>
      <c r="I2" s="23"/>
      <c r="J2" s="23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  <c r="J3" s="23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  <c r="J4" s="23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  <c r="J5" s="23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  <c r="J6" s="23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  <c r="J7" s="23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  <c r="J8" s="23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  <c r="J9" s="23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  <c r="J10" s="23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  <c r="J11" s="23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  <c r="J12" s="23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  <c r="J13" s="23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  <c r="J14" s="23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  <c r="J15" s="23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  <c r="J16" s="23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  <c r="J17" s="23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  <c r="J18" s="23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  <c r="J19" s="23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  <c r="J20" s="23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  <c r="J21" s="23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  <c r="J22" s="23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  <c r="J23" s="23"/>
    </row>
    <row r="24" spans="1:10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3"/>
      <c r="J24" s="23"/>
    </row>
    <row r="25" spans="1:10" ht="15" customHeight="1" x14ac:dyDescent="0.25">
      <c r="A25" s="23"/>
      <c r="B25" s="23"/>
      <c r="C25" s="12" t="s">
        <v>96</v>
      </c>
      <c r="D25" s="23" t="s">
        <v>97</v>
      </c>
      <c r="E25" s="23"/>
      <c r="F25" s="11"/>
      <c r="G25" s="11"/>
      <c r="H25" s="11"/>
      <c r="I25" s="23"/>
      <c r="J25" s="23"/>
    </row>
    <row r="26" spans="1:10" ht="15" customHeight="1" x14ac:dyDescent="0.25">
      <c r="A26" s="12" t="s">
        <v>89</v>
      </c>
      <c r="B26" s="23"/>
      <c r="C26" s="66">
        <v>42.102928127772799</v>
      </c>
      <c r="D26" s="67">
        <v>31.7</v>
      </c>
      <c r="E26" s="23"/>
      <c r="F26" s="11"/>
      <c r="G26" s="11"/>
      <c r="H26" s="11"/>
      <c r="I26" s="23"/>
      <c r="J26" s="23"/>
    </row>
    <row r="27" spans="1:10" ht="15" customHeight="1" x14ac:dyDescent="0.25">
      <c r="A27" s="12" t="s">
        <v>94</v>
      </c>
      <c r="B27" s="23"/>
      <c r="C27" s="66">
        <v>6.2821650399290103</v>
      </c>
      <c r="D27" s="67">
        <v>17.600000000000001</v>
      </c>
      <c r="E27" s="23"/>
      <c r="F27" s="11"/>
      <c r="G27" s="11"/>
      <c r="H27" s="11"/>
      <c r="I27" s="23"/>
      <c r="J27" s="23"/>
    </row>
    <row r="28" spans="1:10" ht="15" customHeight="1" x14ac:dyDescent="0.25">
      <c r="A28" s="12" t="s">
        <v>95</v>
      </c>
      <c r="C28" s="47">
        <v>51</v>
      </c>
      <c r="D28" s="58">
        <v>41.6</v>
      </c>
    </row>
    <row r="29" spans="1:10" ht="15" customHeight="1" x14ac:dyDescent="0.25">
      <c r="A29" s="12" t="s">
        <v>65</v>
      </c>
      <c r="C29" s="58">
        <v>1</v>
      </c>
      <c r="D29" s="58">
        <v>9.1000000000000103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O14" sqref="O14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9" ht="20.100000000000001" customHeight="1" x14ac:dyDescent="0.3">
      <c r="A1" s="9" t="s">
        <v>146</v>
      </c>
      <c r="B1" s="9"/>
      <c r="P1" s="5"/>
      <c r="Q1" s="5"/>
      <c r="R1" s="5"/>
      <c r="S1" s="5"/>
    </row>
    <row r="2" spans="1:19" ht="15" customHeight="1" x14ac:dyDescent="0.25">
      <c r="A2" s="10" t="s">
        <v>139</v>
      </c>
      <c r="B2" s="10"/>
      <c r="P2" s="5"/>
      <c r="Q2" s="5"/>
      <c r="R2" s="5"/>
      <c r="S2" s="5"/>
    </row>
    <row r="3" spans="1:19" ht="15" customHeight="1" x14ac:dyDescent="0.25">
      <c r="A3" s="10"/>
      <c r="B3" s="11"/>
      <c r="C3" s="11"/>
      <c r="D3" s="11"/>
      <c r="E3" s="11"/>
      <c r="F3" s="11"/>
      <c r="G3" s="11"/>
      <c r="H3" s="11"/>
      <c r="P3" s="5"/>
      <c r="Q3" s="5"/>
      <c r="R3" s="5"/>
      <c r="S3" s="5"/>
    </row>
    <row r="4" spans="1:19" ht="15" customHeight="1" x14ac:dyDescent="0.25">
      <c r="A4" s="11"/>
      <c r="B4" s="11"/>
      <c r="C4" s="11"/>
      <c r="D4" s="11"/>
      <c r="E4" s="11"/>
      <c r="F4" s="11"/>
      <c r="G4" s="11"/>
      <c r="H4" s="11"/>
      <c r="P4" s="5"/>
      <c r="Q4" s="5"/>
      <c r="R4" s="5"/>
      <c r="S4" s="5"/>
    </row>
    <row r="5" spans="1:19" ht="15" customHeight="1" x14ac:dyDescent="0.25">
      <c r="A5" s="11"/>
      <c r="B5" s="11"/>
      <c r="C5" s="11"/>
      <c r="D5" s="11"/>
      <c r="E5" s="11"/>
      <c r="F5" s="11"/>
      <c r="G5" s="11"/>
      <c r="H5" s="11"/>
      <c r="P5" s="5"/>
      <c r="Q5" s="5"/>
      <c r="R5" s="5"/>
      <c r="S5" s="5"/>
    </row>
    <row r="6" spans="1:19" ht="15" customHeight="1" x14ac:dyDescent="0.25">
      <c r="A6" s="11"/>
      <c r="B6" s="11"/>
      <c r="C6" s="11"/>
      <c r="D6" s="11"/>
      <c r="E6" s="11"/>
      <c r="F6" s="11"/>
      <c r="G6" s="11"/>
      <c r="H6" s="11"/>
      <c r="I6" s="37"/>
      <c r="P6" s="5"/>
      <c r="Q6" s="5"/>
      <c r="R6" s="5"/>
      <c r="S6" s="5"/>
    </row>
    <row r="7" spans="1:19" ht="15" customHeight="1" x14ac:dyDescent="0.25">
      <c r="A7" s="11"/>
      <c r="B7" s="11"/>
      <c r="C7" s="11"/>
      <c r="D7" s="11"/>
      <c r="E7" s="11"/>
      <c r="F7" s="11"/>
      <c r="G7" s="11"/>
      <c r="H7" s="11"/>
      <c r="I7" s="37"/>
      <c r="P7"/>
      <c r="Q7"/>
      <c r="R7"/>
      <c r="S7"/>
    </row>
    <row r="8" spans="1:19" ht="15" customHeight="1" x14ac:dyDescent="0.25">
      <c r="A8" s="11"/>
      <c r="B8" s="11"/>
      <c r="C8" s="11"/>
      <c r="D8" s="11"/>
      <c r="E8" s="11"/>
      <c r="F8" s="11"/>
      <c r="G8" s="11"/>
      <c r="H8" s="11"/>
      <c r="I8" s="37"/>
      <c r="P8"/>
      <c r="Q8"/>
      <c r="R8"/>
      <c r="S8"/>
    </row>
    <row r="9" spans="1:19" ht="15" customHeight="1" x14ac:dyDescent="0.25">
      <c r="A9" s="11"/>
      <c r="B9" s="11"/>
      <c r="C9" s="11"/>
      <c r="D9" s="11"/>
      <c r="E9" s="11"/>
      <c r="F9" s="11"/>
      <c r="G9" s="11"/>
      <c r="H9" s="11"/>
      <c r="I9" s="37"/>
      <c r="P9"/>
      <c r="Q9"/>
      <c r="R9"/>
      <c r="S9"/>
    </row>
    <row r="10" spans="1:1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37"/>
      <c r="P10"/>
      <c r="Q10"/>
      <c r="R10"/>
      <c r="S10"/>
    </row>
    <row r="11" spans="1:19" ht="15" customHeight="1" x14ac:dyDescent="0.25">
      <c r="A11" s="11"/>
      <c r="B11" s="11"/>
      <c r="C11" s="11"/>
      <c r="D11" s="11"/>
      <c r="E11" s="11"/>
      <c r="F11" s="11"/>
      <c r="G11" s="11"/>
      <c r="H11" s="11"/>
      <c r="P11"/>
      <c r="Q11"/>
      <c r="R11"/>
      <c r="S11"/>
    </row>
    <row r="12" spans="1:19" ht="15" customHeight="1" x14ac:dyDescent="0.25">
      <c r="A12" s="11"/>
      <c r="B12" s="11"/>
      <c r="C12" s="11"/>
      <c r="D12" s="11"/>
      <c r="E12" s="11"/>
      <c r="F12" s="11"/>
      <c r="G12" s="11"/>
      <c r="H12" s="11"/>
      <c r="P12"/>
      <c r="Q12"/>
      <c r="R12"/>
      <c r="S12"/>
    </row>
    <row r="13" spans="1:19" ht="15" customHeight="1" x14ac:dyDescent="0.25">
      <c r="A13" s="11"/>
      <c r="B13" s="11"/>
      <c r="C13" s="11"/>
      <c r="D13" s="11"/>
      <c r="E13" s="11"/>
      <c r="F13" s="11"/>
      <c r="G13" s="11"/>
      <c r="H13" s="11"/>
      <c r="P13"/>
      <c r="Q13"/>
      <c r="R13"/>
      <c r="S13"/>
    </row>
    <row r="14" spans="1:19" ht="15" customHeight="1" x14ac:dyDescent="0.25">
      <c r="A14" s="11"/>
      <c r="B14" s="11"/>
      <c r="C14" s="11"/>
      <c r="D14" s="11"/>
      <c r="E14" s="11"/>
      <c r="F14" s="11"/>
      <c r="G14" s="11"/>
      <c r="H14" s="11"/>
      <c r="P14"/>
      <c r="Q14"/>
      <c r="R14"/>
      <c r="S14"/>
    </row>
    <row r="15" spans="1:19" ht="15" customHeight="1" x14ac:dyDescent="0.25">
      <c r="A15" s="11"/>
      <c r="B15" s="11"/>
      <c r="C15" s="11"/>
      <c r="D15" s="11"/>
      <c r="E15" s="11"/>
      <c r="F15" s="11"/>
      <c r="G15" s="11"/>
      <c r="H15" s="11"/>
      <c r="J15"/>
      <c r="K15"/>
      <c r="L15"/>
      <c r="M15"/>
      <c r="N15"/>
      <c r="O15"/>
      <c r="P15"/>
      <c r="Q15"/>
      <c r="R15"/>
      <c r="S15"/>
    </row>
    <row r="16" spans="1:19" ht="15" customHeight="1" x14ac:dyDescent="0.25">
      <c r="A16" s="11"/>
      <c r="B16" s="11"/>
      <c r="C16" s="11"/>
      <c r="D16" s="11"/>
      <c r="E16" s="11"/>
      <c r="F16" s="11"/>
      <c r="G16" s="11"/>
      <c r="H16" s="11"/>
      <c r="J16"/>
      <c r="K16"/>
      <c r="L16"/>
      <c r="M16"/>
      <c r="N16"/>
      <c r="O16"/>
      <c r="P16"/>
      <c r="Q16"/>
      <c r="R16"/>
      <c r="S16"/>
    </row>
    <row r="17" spans="1:19" ht="15" customHeight="1" x14ac:dyDescent="0.25">
      <c r="A17" s="11"/>
      <c r="B17" s="11"/>
      <c r="C17" s="11"/>
      <c r="D17" s="11"/>
      <c r="E17" s="11"/>
      <c r="F17" s="11"/>
      <c r="G17" s="11"/>
      <c r="H17" s="11"/>
      <c r="J17"/>
      <c r="K17"/>
      <c r="L17"/>
      <c r="M17"/>
      <c r="N17"/>
      <c r="O17"/>
      <c r="P17"/>
      <c r="Q17"/>
      <c r="R17"/>
      <c r="S17"/>
    </row>
    <row r="18" spans="1:19" ht="15" customHeight="1" x14ac:dyDescent="0.25">
      <c r="A18" s="11"/>
      <c r="B18" s="11"/>
      <c r="C18" s="11"/>
      <c r="D18" s="11"/>
      <c r="E18" s="11"/>
      <c r="F18" s="11"/>
      <c r="G18" s="11"/>
      <c r="H18" s="11"/>
      <c r="J18"/>
      <c r="K18"/>
      <c r="L18"/>
      <c r="M18"/>
      <c r="N18"/>
      <c r="O18"/>
      <c r="P18"/>
      <c r="Q18"/>
      <c r="R18"/>
      <c r="S18"/>
    </row>
    <row r="19" spans="1:19" ht="15" customHeight="1" x14ac:dyDescent="0.25">
      <c r="A19" s="11"/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  <c r="R19"/>
      <c r="S19"/>
    </row>
    <row r="20" spans="1:19" ht="15" customHeight="1" x14ac:dyDescent="0.25">
      <c r="A20" s="11"/>
      <c r="B20" s="11"/>
      <c r="C20" s="11"/>
      <c r="D20" s="11"/>
      <c r="E20" s="11"/>
      <c r="F20" s="11"/>
      <c r="G20" s="11"/>
      <c r="H20" s="11"/>
      <c r="J20"/>
      <c r="K20"/>
      <c r="L20"/>
      <c r="M20"/>
      <c r="N20"/>
      <c r="O20"/>
      <c r="P20"/>
      <c r="Q20"/>
      <c r="R20"/>
      <c r="S20"/>
    </row>
    <row r="21" spans="1:19" ht="15" customHeight="1" x14ac:dyDescent="0.25">
      <c r="A21" s="11"/>
      <c r="B21" s="11"/>
      <c r="C21" s="11"/>
      <c r="D21" s="11"/>
      <c r="E21" s="11"/>
      <c r="F21" s="11"/>
      <c r="G21" s="11"/>
      <c r="H21" s="11"/>
      <c r="J21"/>
      <c r="K21"/>
      <c r="L21"/>
      <c r="M21"/>
      <c r="N21"/>
      <c r="O21"/>
      <c r="P21"/>
      <c r="Q21"/>
      <c r="R21"/>
      <c r="S21"/>
    </row>
    <row r="22" spans="1:19" ht="15" customHeight="1" x14ac:dyDescent="0.25">
      <c r="A22" s="11"/>
      <c r="B22" s="11"/>
      <c r="C22" s="11"/>
      <c r="D22" s="11"/>
      <c r="E22" s="11"/>
      <c r="F22" s="11"/>
      <c r="G22" s="11"/>
      <c r="H22" s="11"/>
      <c r="J22"/>
      <c r="K22"/>
      <c r="L22"/>
      <c r="M22"/>
      <c r="N22"/>
      <c r="O22"/>
      <c r="P22"/>
      <c r="Q22"/>
      <c r="R22"/>
      <c r="S22"/>
    </row>
    <row r="23" spans="1:19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19" ht="1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19" ht="15" customHeight="1" x14ac:dyDescent="0.25">
      <c r="A25" s="7"/>
      <c r="B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9" ht="15" customHeight="1" x14ac:dyDescent="0.25">
      <c r="C26" s="47">
        <v>2009</v>
      </c>
      <c r="D26" s="47">
        <v>2010</v>
      </c>
      <c r="E26" s="47">
        <v>2011</v>
      </c>
      <c r="F26" s="47">
        <v>2012</v>
      </c>
      <c r="G26" s="47">
        <v>2013</v>
      </c>
      <c r="H26" s="47">
        <v>2014</v>
      </c>
      <c r="I26" s="47">
        <v>2015</v>
      </c>
      <c r="J26" s="47">
        <v>2016</v>
      </c>
      <c r="K26" s="47">
        <v>2017</v>
      </c>
      <c r="L26" s="5"/>
      <c r="M26" s="5"/>
    </row>
    <row r="27" spans="1:19" ht="15" customHeight="1" x14ac:dyDescent="0.25">
      <c r="A27" s="1" t="s">
        <v>89</v>
      </c>
      <c r="C27" s="50">
        <v>164.5</v>
      </c>
      <c r="D27" s="50">
        <v>186.7</v>
      </c>
      <c r="E27" s="50">
        <v>216.8</v>
      </c>
      <c r="F27" s="50">
        <v>255</v>
      </c>
      <c r="G27" s="50">
        <v>262.39999999999998</v>
      </c>
      <c r="H27" s="50">
        <v>375.5</v>
      </c>
      <c r="I27" s="50">
        <v>403.2</v>
      </c>
      <c r="J27" s="50">
        <v>437.6</v>
      </c>
      <c r="K27" s="50">
        <v>474.5</v>
      </c>
      <c r="L27" s="5"/>
      <c r="M27" s="5"/>
    </row>
    <row r="28" spans="1:19" ht="15" customHeight="1" x14ac:dyDescent="0.25">
      <c r="A28" s="12" t="s">
        <v>94</v>
      </c>
      <c r="C28" s="50">
        <v>14.7</v>
      </c>
      <c r="D28" s="50">
        <v>17.2</v>
      </c>
      <c r="E28" s="50">
        <v>18</v>
      </c>
      <c r="F28" s="50">
        <v>20.9</v>
      </c>
      <c r="G28" s="50">
        <v>32.700000000000003</v>
      </c>
      <c r="H28" s="50">
        <v>49.5</v>
      </c>
      <c r="I28" s="50">
        <v>57.5</v>
      </c>
      <c r="J28" s="50">
        <v>58.9</v>
      </c>
      <c r="K28" s="50">
        <v>70.8</v>
      </c>
      <c r="L28" s="5"/>
      <c r="M28" s="5"/>
    </row>
    <row r="29" spans="1:19" ht="15" customHeight="1" x14ac:dyDescent="0.25">
      <c r="A29" s="12" t="s">
        <v>95</v>
      </c>
      <c r="C29" s="50">
        <v>232</v>
      </c>
      <c r="D29" s="50">
        <v>292.10000000000002</v>
      </c>
      <c r="E29" s="50">
        <v>246.8</v>
      </c>
      <c r="F29" s="50">
        <v>278.3</v>
      </c>
      <c r="G29" s="50">
        <v>364.8</v>
      </c>
      <c r="H29" s="50">
        <v>406.2</v>
      </c>
      <c r="I29" s="50">
        <v>435</v>
      </c>
      <c r="J29" s="50">
        <v>476.3</v>
      </c>
      <c r="K29" s="50">
        <v>581.70000000000005</v>
      </c>
      <c r="L29" s="5"/>
      <c r="M29" s="5"/>
    </row>
    <row r="30" spans="1:19" ht="15" customHeight="1" x14ac:dyDescent="0.25">
      <c r="A30" s="52" t="s">
        <v>7</v>
      </c>
      <c r="C30" s="50">
        <v>3.8</v>
      </c>
      <c r="D30" s="50">
        <v>2.8</v>
      </c>
      <c r="E30" s="50">
        <v>3.2</v>
      </c>
      <c r="F30" s="50">
        <v>3.4</v>
      </c>
      <c r="G30" s="50">
        <v>3.1</v>
      </c>
      <c r="H30" s="50">
        <v>4.5999999999999996</v>
      </c>
      <c r="I30" s="50">
        <v>8.6999999999999993</v>
      </c>
      <c r="J30" s="50">
        <v>8.8000000000000007</v>
      </c>
      <c r="K30" s="50">
        <v>11.4</v>
      </c>
      <c r="L30" s="5"/>
      <c r="M30" s="5"/>
    </row>
    <row r="31" spans="1:19" ht="15" customHeight="1" x14ac:dyDescent="0.25">
      <c r="L31"/>
      <c r="M31"/>
    </row>
    <row r="32" spans="1:19" ht="15" customHeight="1" x14ac:dyDescent="0.25">
      <c r="A32" s="1" t="s">
        <v>3</v>
      </c>
      <c r="C32" s="51">
        <v>0.40004863813229574</v>
      </c>
      <c r="D32" s="51">
        <v>0.37641129032258064</v>
      </c>
      <c r="E32" s="51">
        <v>0.45016611295681064</v>
      </c>
      <c r="F32" s="51">
        <v>0.46012269938650302</v>
      </c>
      <c r="G32" s="51">
        <v>0.39763600545537203</v>
      </c>
      <c r="H32" s="51">
        <v>0.45175649663137629</v>
      </c>
      <c r="I32" s="51">
        <v>0.45015072010717871</v>
      </c>
      <c r="J32" s="51">
        <v>0.44983552631578949</v>
      </c>
      <c r="K32" s="51">
        <v>0.42102928127772848</v>
      </c>
      <c r="L32"/>
      <c r="M32"/>
    </row>
    <row r="33" spans="1:15" ht="15" customHeight="1" x14ac:dyDescent="0.25">
      <c r="A33" s="1" t="s">
        <v>5</v>
      </c>
      <c r="C33" s="51">
        <v>3.5749027237354083E-2</v>
      </c>
      <c r="D33" s="51">
        <v>3.4677419354838708E-2</v>
      </c>
      <c r="E33" s="51">
        <v>3.7375415282392022E-2</v>
      </c>
      <c r="F33" s="51">
        <v>3.7712017322266325E-2</v>
      </c>
      <c r="G33" s="51">
        <v>4.955296257008638E-2</v>
      </c>
      <c r="H33" s="51">
        <v>5.9552454282964386E-2</v>
      </c>
      <c r="I33" s="51">
        <v>6.4195601205760858E-2</v>
      </c>
      <c r="J33" s="51">
        <v>6.0546875E-2</v>
      </c>
      <c r="K33" s="51">
        <v>6.2821650399290149E-2</v>
      </c>
      <c r="L33"/>
      <c r="M33"/>
      <c r="N33" s="5"/>
      <c r="O33" s="5"/>
    </row>
    <row r="34" spans="1:15" ht="15" customHeight="1" x14ac:dyDescent="0.25">
      <c r="A34" s="1" t="s">
        <v>4</v>
      </c>
      <c r="C34" s="51">
        <v>0.56420233463035019</v>
      </c>
      <c r="D34" s="51">
        <v>0.58891129032258072</v>
      </c>
      <c r="E34" s="51">
        <v>0.5124584717607974</v>
      </c>
      <c r="F34" s="51">
        <v>0.50216528329123056</v>
      </c>
      <c r="G34" s="51">
        <v>0.55281103197454162</v>
      </c>
      <c r="H34" s="51">
        <v>0.48869104908565925</v>
      </c>
      <c r="I34" s="51">
        <v>0.48565367868706039</v>
      </c>
      <c r="J34" s="51">
        <v>0.48961759868421056</v>
      </c>
      <c r="K34" s="51">
        <v>0.51614906832298135</v>
      </c>
      <c r="L34"/>
      <c r="M34"/>
      <c r="N34" s="5"/>
      <c r="O34" s="5"/>
    </row>
    <row r="35" spans="1:15" ht="15" customHeight="1" x14ac:dyDescent="0.25">
      <c r="A35" s="1" t="s">
        <v>7</v>
      </c>
      <c r="C35" s="51">
        <v>9.1566265060240952E-3</v>
      </c>
      <c r="D35" s="51">
        <v>5.6134723336006415E-3</v>
      </c>
      <c r="E35" s="51">
        <v>6.6006600660066007E-3</v>
      </c>
      <c r="F35" s="51">
        <v>6.0975609756097554E-3</v>
      </c>
      <c r="G35" s="51">
        <v>4.6757164404223226E-3</v>
      </c>
      <c r="H35" s="51">
        <v>5.5037090212969597E-3</v>
      </c>
      <c r="I35" s="51">
        <v>9.6196373286156558E-3</v>
      </c>
      <c r="J35" s="51">
        <v>8.9649551752241253E-3</v>
      </c>
      <c r="K35" s="51">
        <v>1.0014054813773716E-2</v>
      </c>
      <c r="L35"/>
      <c r="M35"/>
      <c r="N35" s="5"/>
      <c r="O35" s="5"/>
    </row>
    <row r="36" spans="1:15" ht="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 s="5"/>
      <c r="O36" s="5"/>
    </row>
    <row r="37" spans="1:15" ht="15" customHeight="1" x14ac:dyDescent="0.25">
      <c r="A37" t="s">
        <v>52</v>
      </c>
      <c r="B37"/>
      <c r="C37"/>
      <c r="D37"/>
      <c r="E37"/>
      <c r="F37"/>
      <c r="G37"/>
      <c r="H37"/>
      <c r="I37"/>
      <c r="J37"/>
      <c r="K37"/>
      <c r="L37"/>
      <c r="M37"/>
      <c r="N37" s="5"/>
      <c r="O37" s="5"/>
    </row>
    <row r="38" spans="1:15" ht="15" customHeight="1" x14ac:dyDescent="0.25">
      <c r="A38"/>
      <c r="B38"/>
      <c r="C38" s="8"/>
      <c r="D38" s="6"/>
      <c r="E38"/>
      <c r="F38"/>
      <c r="G38"/>
      <c r="H38"/>
      <c r="I38"/>
      <c r="J38"/>
      <c r="K38"/>
      <c r="L38"/>
      <c r="M38"/>
      <c r="N38" s="5"/>
      <c r="O38" s="5"/>
    </row>
    <row r="39" spans="1:15" ht="15" customHeight="1" x14ac:dyDescent="0.25">
      <c r="N39"/>
      <c r="O39"/>
    </row>
    <row r="40" spans="1:15" ht="15" customHeight="1" x14ac:dyDescent="0.25">
      <c r="N40"/>
      <c r="O40"/>
    </row>
    <row r="41" spans="1:15" ht="15" customHeight="1" x14ac:dyDescent="0.25">
      <c r="N41"/>
      <c r="O41"/>
    </row>
    <row r="42" spans="1:15" ht="15" customHeight="1" x14ac:dyDescent="0.25">
      <c r="N42"/>
      <c r="O42"/>
    </row>
    <row r="43" spans="1:15" ht="15" customHeight="1" x14ac:dyDescent="0.25">
      <c r="N43"/>
      <c r="O43"/>
    </row>
    <row r="44" spans="1:15" ht="15" customHeight="1" x14ac:dyDescent="0.25">
      <c r="N44"/>
      <c r="O44"/>
    </row>
    <row r="45" spans="1:15" ht="15" customHeight="1" x14ac:dyDescent="0.25">
      <c r="N45"/>
      <c r="O45"/>
    </row>
    <row r="46" spans="1:15" ht="15" customHeight="1" x14ac:dyDescent="0.25">
      <c r="N46"/>
      <c r="O4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workbookViewId="0"/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107</v>
      </c>
      <c r="B1" s="9"/>
    </row>
    <row r="2" spans="1:9" ht="15" customHeight="1" x14ac:dyDescent="0.25">
      <c r="A2" s="10" t="s">
        <v>108</v>
      </c>
      <c r="B2" s="22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</row>
    <row r="5" spans="1:9" ht="15" customHeight="1" x14ac:dyDescent="0.25">
      <c r="A5" s="23"/>
      <c r="B5" s="23"/>
      <c r="C5" s="23"/>
      <c r="D5" s="11"/>
      <c r="E5" s="11"/>
      <c r="F5" s="11"/>
      <c r="G5" s="11"/>
      <c r="H5" s="11"/>
      <c r="I5" s="23"/>
    </row>
    <row r="6" spans="1:9" ht="15" customHeight="1" x14ac:dyDescent="0.25">
      <c r="A6" s="23"/>
      <c r="B6" s="23"/>
      <c r="C6" s="23"/>
      <c r="D6" s="11"/>
      <c r="E6" s="11"/>
      <c r="F6" s="11"/>
      <c r="G6" s="11"/>
      <c r="H6" s="11"/>
      <c r="I6" s="23"/>
    </row>
    <row r="7" spans="1:9" ht="15" customHeight="1" x14ac:dyDescent="0.25">
      <c r="A7" s="23"/>
      <c r="B7" s="23"/>
      <c r="C7" s="23"/>
      <c r="D7" s="11"/>
      <c r="E7" s="11"/>
      <c r="F7" s="11"/>
      <c r="G7" s="11"/>
      <c r="H7" s="11"/>
      <c r="I7" s="23"/>
    </row>
    <row r="8" spans="1:9" ht="15" customHeight="1" x14ac:dyDescent="0.25">
      <c r="A8" s="23"/>
      <c r="B8" s="23"/>
      <c r="C8" s="23"/>
      <c r="D8" s="11"/>
      <c r="E8" s="11"/>
      <c r="F8" s="11"/>
      <c r="G8" s="11"/>
      <c r="H8" s="11"/>
      <c r="I8" s="23"/>
    </row>
    <row r="9" spans="1:9" ht="15" customHeight="1" x14ac:dyDescent="0.25">
      <c r="A9" s="23"/>
      <c r="B9" s="23"/>
      <c r="C9" s="23"/>
      <c r="D9" s="11"/>
      <c r="E9" s="11"/>
      <c r="F9" s="11"/>
      <c r="G9" s="11"/>
      <c r="H9" s="11"/>
      <c r="I9" s="23"/>
    </row>
    <row r="10" spans="1:9" ht="15" customHeight="1" x14ac:dyDescent="0.25">
      <c r="A10" s="23"/>
      <c r="B10" s="23"/>
      <c r="C10" s="23"/>
      <c r="D10" s="11"/>
      <c r="E10" s="11"/>
      <c r="F10" s="11"/>
      <c r="G10" s="11"/>
      <c r="H10" s="11"/>
      <c r="I10" s="23"/>
    </row>
    <row r="11" spans="1:9" ht="15" customHeight="1" x14ac:dyDescent="0.25">
      <c r="A11" s="23"/>
      <c r="B11" s="23"/>
      <c r="C11" s="23"/>
      <c r="D11" s="11"/>
      <c r="E11" s="11"/>
      <c r="F11" s="11"/>
      <c r="G11" s="11"/>
      <c r="H11" s="11"/>
      <c r="I11" s="23"/>
    </row>
    <row r="12" spans="1:9" ht="15" customHeight="1" x14ac:dyDescent="0.25">
      <c r="A12" s="23"/>
      <c r="B12" s="23"/>
      <c r="C12" s="23"/>
      <c r="D12" s="11"/>
      <c r="E12" s="11"/>
      <c r="F12" s="11"/>
      <c r="G12" s="11"/>
      <c r="H12" s="11"/>
      <c r="I12" s="23"/>
    </row>
    <row r="13" spans="1:9" ht="15" customHeight="1" x14ac:dyDescent="0.25">
      <c r="A13" s="23"/>
      <c r="B13" s="23"/>
      <c r="C13" s="23"/>
      <c r="D13" s="11"/>
      <c r="E13" s="11"/>
      <c r="F13" s="11"/>
      <c r="G13" s="11"/>
      <c r="H13" s="11"/>
      <c r="I13" s="23"/>
    </row>
    <row r="14" spans="1:9" ht="15" customHeight="1" x14ac:dyDescent="0.25">
      <c r="A14" s="23"/>
      <c r="B14" s="23"/>
      <c r="C14" s="23"/>
      <c r="D14" s="11"/>
      <c r="E14" s="11"/>
      <c r="F14" s="11"/>
      <c r="G14" s="11"/>
      <c r="H14" s="11"/>
      <c r="I14" s="23"/>
    </row>
    <row r="15" spans="1:9" ht="15" customHeight="1" x14ac:dyDescent="0.25">
      <c r="A15" s="23"/>
      <c r="B15" s="23"/>
      <c r="C15" s="23"/>
      <c r="D15" s="11"/>
      <c r="E15" s="11"/>
      <c r="F15" s="11"/>
      <c r="G15" s="11"/>
      <c r="H15" s="11"/>
      <c r="I15" s="23"/>
    </row>
    <row r="16" spans="1:9" ht="15" customHeight="1" x14ac:dyDescent="0.25">
      <c r="A16" s="23"/>
      <c r="B16" s="23"/>
      <c r="C16" s="23"/>
      <c r="D16" s="11"/>
      <c r="E16" s="11"/>
      <c r="F16" s="11"/>
      <c r="G16" s="11"/>
      <c r="H16" s="11"/>
      <c r="I16" s="23"/>
    </row>
    <row r="17" spans="1:9" ht="15" customHeight="1" x14ac:dyDescent="0.25">
      <c r="A17" s="23"/>
      <c r="B17" s="23"/>
      <c r="C17" s="23"/>
      <c r="D17" s="11"/>
      <c r="E17" s="11"/>
      <c r="F17" s="11"/>
      <c r="G17" s="11"/>
      <c r="H17" s="11"/>
      <c r="I17" s="23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</row>
    <row r="24" spans="1:9" ht="15" customHeight="1" x14ac:dyDescent="0.25">
      <c r="A24" s="24"/>
      <c r="B24" s="24"/>
      <c r="C24" s="24"/>
      <c r="D24" s="11"/>
      <c r="E24" s="11"/>
      <c r="F24" s="11"/>
      <c r="G24" s="11"/>
      <c r="H24" s="11"/>
      <c r="I24" s="23"/>
    </row>
    <row r="25" spans="1:9" ht="15" customHeight="1" x14ac:dyDescent="0.25">
      <c r="A25" s="24"/>
      <c r="B25" s="62" t="s">
        <v>53</v>
      </c>
      <c r="C25" s="62"/>
      <c r="D25" s="11"/>
      <c r="E25" s="11"/>
      <c r="F25" s="11"/>
      <c r="G25" s="11"/>
      <c r="H25" s="11"/>
      <c r="I25" s="23"/>
    </row>
    <row r="26" spans="1:9" ht="15" customHeight="1" x14ac:dyDescent="0.2">
      <c r="A26" s="25">
        <v>42741</v>
      </c>
      <c r="B26" s="26">
        <v>10.282319954758831</v>
      </c>
      <c r="C26" s="26"/>
      <c r="D26" s="73" t="s">
        <v>116</v>
      </c>
    </row>
    <row r="27" spans="1:9" ht="15" customHeight="1" x14ac:dyDescent="0.2">
      <c r="A27" s="25">
        <v>42748</v>
      </c>
      <c r="B27" s="26">
        <v>11.053583609483489</v>
      </c>
      <c r="C27" s="26"/>
      <c r="D27" s="73" t="s">
        <v>52</v>
      </c>
    </row>
    <row r="28" spans="1:9" ht="15" customHeight="1" x14ac:dyDescent="0.2">
      <c r="A28" s="25">
        <v>42755</v>
      </c>
      <c r="B28" s="26">
        <v>14.026059071470328</v>
      </c>
      <c r="C28" s="26"/>
      <c r="D28" s="73" t="s">
        <v>52</v>
      </c>
    </row>
    <row r="29" spans="1:9" ht="15" customHeight="1" x14ac:dyDescent="0.2">
      <c r="A29" s="25">
        <v>42762</v>
      </c>
      <c r="B29" s="26">
        <v>11.60631249057918</v>
      </c>
      <c r="C29" s="26"/>
      <c r="D29" s="73" t="s">
        <v>52</v>
      </c>
    </row>
    <row r="30" spans="1:9" ht="15" customHeight="1" x14ac:dyDescent="0.2">
      <c r="A30" s="25">
        <v>42769</v>
      </c>
      <c r="B30" s="26">
        <v>9.8080613734558089</v>
      </c>
      <c r="C30" s="26"/>
    </row>
    <row r="31" spans="1:9" ht="15" customHeight="1" x14ac:dyDescent="0.2">
      <c r="A31" s="25">
        <v>42776</v>
      </c>
      <c r="B31" s="26">
        <v>11.619056751058537</v>
      </c>
      <c r="C31" s="26"/>
    </row>
    <row r="32" spans="1:9" ht="15" customHeight="1" x14ac:dyDescent="0.2">
      <c r="A32" s="25">
        <v>42783</v>
      </c>
      <c r="B32" s="26">
        <v>13.050862686497949</v>
      </c>
      <c r="C32" s="26"/>
    </row>
    <row r="33" spans="1:4" ht="15" customHeight="1" x14ac:dyDescent="0.2">
      <c r="A33" s="25">
        <v>42790</v>
      </c>
      <c r="B33" s="26">
        <v>11.670935330568263</v>
      </c>
      <c r="C33" s="26"/>
    </row>
    <row r="34" spans="1:4" ht="15" customHeight="1" x14ac:dyDescent="0.2">
      <c r="A34" s="25">
        <v>42797</v>
      </c>
      <c r="B34" s="26">
        <v>11.082017807032548</v>
      </c>
      <c r="C34" s="26"/>
    </row>
    <row r="35" spans="1:4" ht="15" customHeight="1" x14ac:dyDescent="0.2">
      <c r="A35" s="25">
        <v>42804</v>
      </c>
      <c r="B35" s="26">
        <v>12.815188055760901</v>
      </c>
      <c r="C35" s="26"/>
    </row>
    <row r="36" spans="1:4" ht="15" customHeight="1" x14ac:dyDescent="0.2">
      <c r="A36" s="25">
        <v>42811</v>
      </c>
      <c r="B36" s="26">
        <v>11.377454114709931</v>
      </c>
      <c r="C36" s="26"/>
    </row>
    <row r="37" spans="1:4" ht="15" customHeight="1" x14ac:dyDescent="0.2">
      <c r="A37" s="25">
        <v>42818</v>
      </c>
      <c r="B37" s="26">
        <v>10.599466266723809</v>
      </c>
      <c r="C37" s="26"/>
    </row>
    <row r="38" spans="1:4" ht="15" customHeight="1" x14ac:dyDescent="0.2">
      <c r="A38" s="25">
        <v>42825</v>
      </c>
      <c r="B38" s="26">
        <v>12.035505437557447</v>
      </c>
      <c r="C38" s="26"/>
    </row>
    <row r="39" spans="1:4" ht="15" customHeight="1" x14ac:dyDescent="0.2">
      <c r="A39" s="25">
        <v>42832</v>
      </c>
      <c r="B39" s="26">
        <v>12.184094734767505</v>
      </c>
      <c r="C39" s="26"/>
      <c r="D39" s="75" t="s">
        <v>52</v>
      </c>
    </row>
    <row r="40" spans="1:4" ht="15" customHeight="1" x14ac:dyDescent="0.2">
      <c r="A40" s="25">
        <v>42839</v>
      </c>
      <c r="B40" s="26">
        <v>12.811678353189077</v>
      </c>
      <c r="C40" s="26"/>
      <c r="D40" s="75" t="s">
        <v>52</v>
      </c>
    </row>
    <row r="41" spans="1:4" ht="15" customHeight="1" x14ac:dyDescent="0.2">
      <c r="A41" s="25">
        <v>42846</v>
      </c>
      <c r="B41" s="26">
        <v>11.305001726177668</v>
      </c>
      <c r="C41" s="26"/>
      <c r="D41" s="75" t="s">
        <v>52</v>
      </c>
    </row>
    <row r="42" spans="1:4" ht="15" customHeight="1" x14ac:dyDescent="0.2">
      <c r="A42" s="25">
        <v>42853</v>
      </c>
      <c r="B42" s="26">
        <v>14.2333584316636</v>
      </c>
      <c r="C42" s="26"/>
      <c r="D42" s="75" t="s">
        <v>117</v>
      </c>
    </row>
    <row r="43" spans="1:4" ht="15" customHeight="1" x14ac:dyDescent="0.2">
      <c r="A43" s="25">
        <v>42860</v>
      </c>
      <c r="B43" s="26">
        <v>12.883496798385439</v>
      </c>
      <c r="C43" s="26"/>
    </row>
    <row r="44" spans="1:4" ht="15" customHeight="1" x14ac:dyDescent="0.2">
      <c r="A44" s="25">
        <v>42867</v>
      </c>
      <c r="B44" s="26">
        <v>12.500871901699998</v>
      </c>
      <c r="C44" s="26"/>
    </row>
    <row r="45" spans="1:4" ht="15" customHeight="1" x14ac:dyDescent="0.2">
      <c r="A45" s="25">
        <v>42874</v>
      </c>
      <c r="B45" s="26">
        <v>11.970275848530711</v>
      </c>
      <c r="C45" s="26"/>
    </row>
    <row r="46" spans="1:4" ht="15" customHeight="1" x14ac:dyDescent="0.2">
      <c r="A46" s="25">
        <v>42881</v>
      </c>
      <c r="B46" s="26">
        <v>12.882913650406906</v>
      </c>
      <c r="C46" s="26"/>
    </row>
    <row r="47" spans="1:4" ht="15" customHeight="1" x14ac:dyDescent="0.2">
      <c r="A47" s="25">
        <v>42888</v>
      </c>
      <c r="B47" s="26">
        <v>11.507301083796293</v>
      </c>
      <c r="C47" s="26"/>
    </row>
    <row r="48" spans="1:4" ht="15" customHeight="1" x14ac:dyDescent="0.2">
      <c r="A48" s="25">
        <v>42895</v>
      </c>
      <c r="B48" s="26">
        <v>13.432382541151311</v>
      </c>
      <c r="C48" s="26"/>
    </row>
    <row r="49" spans="1:4" ht="15" customHeight="1" x14ac:dyDescent="0.2">
      <c r="A49" s="25">
        <v>42902</v>
      </c>
      <c r="B49" s="26">
        <v>9.8787504695696882</v>
      </c>
      <c r="C49" s="26"/>
    </row>
    <row r="50" spans="1:4" ht="15" customHeight="1" x14ac:dyDescent="0.2">
      <c r="A50" s="25">
        <v>42909</v>
      </c>
      <c r="B50" s="26">
        <v>12.374768271990932</v>
      </c>
      <c r="C50" s="26"/>
    </row>
    <row r="51" spans="1:4" ht="15" customHeight="1" x14ac:dyDescent="0.2">
      <c r="A51" s="25">
        <v>42916</v>
      </c>
      <c r="B51" s="26">
        <v>9.5916986140796716</v>
      </c>
      <c r="C51" s="26"/>
    </row>
    <row r="52" spans="1:4" ht="15" customHeight="1" x14ac:dyDescent="0.2">
      <c r="A52" s="25">
        <v>42923</v>
      </c>
      <c r="B52" s="26">
        <v>8.6618136296801325</v>
      </c>
      <c r="C52" s="26"/>
      <c r="D52" s="75" t="s">
        <v>52</v>
      </c>
    </row>
    <row r="53" spans="1:4" ht="15" customHeight="1" x14ac:dyDescent="0.2">
      <c r="A53" s="25">
        <v>42930</v>
      </c>
      <c r="B53" s="26">
        <v>10.860266348210123</v>
      </c>
      <c r="C53" s="26"/>
      <c r="D53" s="75" t="s">
        <v>52</v>
      </c>
    </row>
    <row r="54" spans="1:4" ht="15" customHeight="1" x14ac:dyDescent="0.2">
      <c r="A54" s="25">
        <v>42937</v>
      </c>
      <c r="B54" s="26">
        <v>10.559465183987861</v>
      </c>
      <c r="C54" s="26"/>
      <c r="D54" s="75" t="s">
        <v>126</v>
      </c>
    </row>
    <row r="55" spans="1:4" ht="15" customHeight="1" x14ac:dyDescent="0.2">
      <c r="A55" s="25">
        <v>42944</v>
      </c>
      <c r="B55" s="26">
        <v>9.5387864708269525</v>
      </c>
      <c r="C55" s="26"/>
      <c r="D55" s="75" t="s">
        <v>52</v>
      </c>
    </row>
    <row r="56" spans="1:4" ht="15" customHeight="1" x14ac:dyDescent="0.2">
      <c r="A56" s="25">
        <v>42951</v>
      </c>
      <c r="B56" s="26">
        <v>10.973661061587425</v>
      </c>
      <c r="C56" s="26"/>
    </row>
    <row r="57" spans="1:4" ht="15" customHeight="1" x14ac:dyDescent="0.2">
      <c r="A57" s="25">
        <v>42958</v>
      </c>
      <c r="B57" s="26">
        <v>8.3327117773646204</v>
      </c>
      <c r="C57" s="26"/>
    </row>
    <row r="58" spans="1:4" ht="15" customHeight="1" x14ac:dyDescent="0.2">
      <c r="A58" s="25">
        <v>42965</v>
      </c>
      <c r="B58" s="26">
        <v>9.3276499358504523</v>
      </c>
      <c r="C58" s="26"/>
    </row>
    <row r="59" spans="1:4" ht="15" customHeight="1" x14ac:dyDescent="0.2">
      <c r="A59" s="25">
        <v>42972</v>
      </c>
      <c r="B59" s="26">
        <v>10.449256880167365</v>
      </c>
      <c r="C59" s="26"/>
    </row>
    <row r="60" spans="1:4" ht="15" customHeight="1" x14ac:dyDescent="0.2">
      <c r="A60" s="25">
        <v>42979</v>
      </c>
      <c r="B60" s="26">
        <v>10.944010416816125</v>
      </c>
      <c r="C60" s="26"/>
    </row>
    <row r="61" spans="1:4" ht="15" customHeight="1" x14ac:dyDescent="0.2">
      <c r="A61" s="25">
        <v>42986</v>
      </c>
      <c r="B61" s="26">
        <v>10.530071695805635</v>
      </c>
      <c r="C61" s="26"/>
    </row>
    <row r="62" spans="1:4" ht="15" customHeight="1" x14ac:dyDescent="0.2">
      <c r="A62" s="25">
        <v>42993</v>
      </c>
      <c r="B62" s="26">
        <v>10.037587304020876</v>
      </c>
      <c r="C62" s="26"/>
    </row>
    <row r="63" spans="1:4" ht="15" customHeight="1" x14ac:dyDescent="0.2">
      <c r="A63" s="25">
        <v>43000</v>
      </c>
      <c r="B63" s="26">
        <v>11.849848465119962</v>
      </c>
      <c r="C63" s="26"/>
    </row>
    <row r="64" spans="1:4" ht="15" customHeight="1" x14ac:dyDescent="0.2">
      <c r="A64" s="25">
        <v>43007</v>
      </c>
      <c r="B64" s="26">
        <v>10.580798812638175</v>
      </c>
      <c r="C64" s="26"/>
    </row>
    <row r="65" spans="1:4" ht="15" customHeight="1" x14ac:dyDescent="0.2">
      <c r="A65" s="25">
        <v>43014</v>
      </c>
      <c r="B65" s="26">
        <v>11.761158897140072</v>
      </c>
      <c r="C65" s="26"/>
      <c r="D65" s="75" t="s">
        <v>52</v>
      </c>
    </row>
    <row r="66" spans="1:4" ht="15" customHeight="1" x14ac:dyDescent="0.2">
      <c r="A66" s="25">
        <v>43021</v>
      </c>
      <c r="B66" s="26">
        <v>11.01080647303333</v>
      </c>
      <c r="C66" s="26"/>
      <c r="D66" s="75" t="s">
        <v>115</v>
      </c>
    </row>
    <row r="67" spans="1:4" ht="15" customHeight="1" x14ac:dyDescent="0.2">
      <c r="A67" s="25">
        <v>43028</v>
      </c>
      <c r="B67" s="26">
        <v>11.48015059586211</v>
      </c>
      <c r="C67" s="26"/>
      <c r="D67" s="75" t="s">
        <v>52</v>
      </c>
    </row>
    <row r="68" spans="1:4" ht="15" customHeight="1" x14ac:dyDescent="0.2">
      <c r="A68" s="25">
        <v>43035</v>
      </c>
      <c r="B68" s="26">
        <v>10.383234195349806</v>
      </c>
      <c r="C68" s="26"/>
      <c r="D68" s="75" t="s">
        <v>52</v>
      </c>
    </row>
    <row r="69" spans="1:4" ht="15" customHeight="1" x14ac:dyDescent="0.2">
      <c r="A69" s="25">
        <v>43042</v>
      </c>
      <c r="B69" s="26">
        <v>13.019803939097191</v>
      </c>
      <c r="C69" s="26"/>
    </row>
    <row r="70" spans="1:4" ht="15" customHeight="1" x14ac:dyDescent="0.2">
      <c r="A70" s="25">
        <v>43049</v>
      </c>
      <c r="B70" s="26">
        <v>13.326333804279745</v>
      </c>
      <c r="C70" s="26"/>
    </row>
    <row r="71" spans="1:4" ht="15" customHeight="1" x14ac:dyDescent="0.2">
      <c r="A71" s="25">
        <v>43056</v>
      </c>
      <c r="B71" s="26">
        <v>10.898921696503519</v>
      </c>
      <c r="C71" s="26"/>
    </row>
    <row r="72" spans="1:4" ht="15" customHeight="1" x14ac:dyDescent="0.2">
      <c r="A72" s="25">
        <v>43063</v>
      </c>
      <c r="B72" s="26">
        <v>11.761112751882669</v>
      </c>
      <c r="C72" s="26"/>
    </row>
    <row r="73" spans="1:4" ht="15" customHeight="1" x14ac:dyDescent="0.2">
      <c r="A73" s="25">
        <v>43070</v>
      </c>
      <c r="B73" s="26">
        <v>12.086708409118023</v>
      </c>
      <c r="C73" s="26"/>
    </row>
    <row r="74" spans="1:4" ht="15" customHeight="1" x14ac:dyDescent="0.2">
      <c r="A74" s="25">
        <v>43077</v>
      </c>
      <c r="B74" s="26">
        <v>10.891897121968485</v>
      </c>
      <c r="C74" s="26"/>
    </row>
    <row r="75" spans="1:4" ht="15" customHeight="1" x14ac:dyDescent="0.2">
      <c r="A75" s="25">
        <v>43084</v>
      </c>
      <c r="B75" s="26">
        <v>9.3142184974674294</v>
      </c>
      <c r="C75" s="26"/>
    </row>
    <row r="76" spans="1:4" ht="15" customHeight="1" x14ac:dyDescent="0.2">
      <c r="A76" s="25">
        <v>43091</v>
      </c>
      <c r="B76" s="26">
        <v>10.667135363564279</v>
      </c>
      <c r="C76" s="26"/>
    </row>
    <row r="77" spans="1:4" ht="15" customHeight="1" x14ac:dyDescent="0.2">
      <c r="A77" s="25">
        <v>43098</v>
      </c>
      <c r="B77" s="26">
        <v>5.9639956806000143</v>
      </c>
      <c r="C77" s="26"/>
    </row>
    <row r="78" spans="1:4" ht="15" customHeight="1" x14ac:dyDescent="0.2">
      <c r="A78" s="25">
        <v>43105</v>
      </c>
      <c r="B78" s="26">
        <v>6.6156783350423547</v>
      </c>
      <c r="C78" s="26"/>
      <c r="D78" s="75" t="s">
        <v>119</v>
      </c>
    </row>
    <row r="79" spans="1:4" ht="15" customHeight="1" x14ac:dyDescent="0.2">
      <c r="A79" s="25">
        <v>43112</v>
      </c>
      <c r="B79" s="26">
        <v>9.0179364198294856</v>
      </c>
      <c r="C79" s="26"/>
      <c r="D79" s="75" t="s">
        <v>52</v>
      </c>
    </row>
    <row r="80" spans="1:4" ht="15" customHeight="1" x14ac:dyDescent="0.2">
      <c r="A80" s="25">
        <v>43119</v>
      </c>
      <c r="B80" s="26">
        <v>9.7536435535651265</v>
      </c>
      <c r="C80" s="26"/>
      <c r="D80" s="75" t="s">
        <v>52</v>
      </c>
    </row>
    <row r="81" spans="1:4" ht="15" customHeight="1" x14ac:dyDescent="0.2">
      <c r="A81" s="25">
        <v>43126</v>
      </c>
      <c r="B81" s="26">
        <v>9.5699331869359483</v>
      </c>
      <c r="C81" s="26"/>
      <c r="D81" s="75" t="s">
        <v>52</v>
      </c>
    </row>
    <row r="82" spans="1:4" ht="15" customHeight="1" x14ac:dyDescent="0.2">
      <c r="A82" s="25">
        <v>43133</v>
      </c>
      <c r="B82" s="26">
        <v>8.4392482661235828</v>
      </c>
      <c r="C82" s="26"/>
    </row>
    <row r="83" spans="1:4" ht="15" customHeight="1" x14ac:dyDescent="0.2">
      <c r="A83" s="25">
        <v>43140</v>
      </c>
      <c r="B83" s="26">
        <v>6.9499915766331064</v>
      </c>
      <c r="C83" s="26"/>
    </row>
    <row r="84" spans="1:4" ht="15" customHeight="1" x14ac:dyDescent="0.2">
      <c r="A84" s="25">
        <v>43147</v>
      </c>
      <c r="B84" s="26">
        <v>8.5123186335272916</v>
      </c>
      <c r="C84" s="26"/>
    </row>
    <row r="85" spans="1:4" ht="15" customHeight="1" x14ac:dyDescent="0.2">
      <c r="A85" s="25">
        <v>43154</v>
      </c>
      <c r="B85" s="26">
        <v>8.4894125945081687</v>
      </c>
      <c r="C85" s="26"/>
    </row>
    <row r="86" spans="1:4" ht="15" customHeight="1" x14ac:dyDescent="0.2">
      <c r="A86" s="25">
        <v>43161</v>
      </c>
      <c r="B86" s="26">
        <v>9.3307505288609889</v>
      </c>
      <c r="C86" s="26"/>
    </row>
    <row r="87" spans="1:4" ht="15" customHeight="1" x14ac:dyDescent="0.2">
      <c r="A87" s="25">
        <v>43168</v>
      </c>
      <c r="B87" s="26">
        <v>9.392177426869285</v>
      </c>
      <c r="C87" s="26"/>
    </row>
    <row r="88" spans="1:4" ht="15" customHeight="1" x14ac:dyDescent="0.2">
      <c r="A88" s="25">
        <v>43175</v>
      </c>
      <c r="B88" s="26">
        <v>3.5466323701793998</v>
      </c>
      <c r="C88" s="26"/>
    </row>
    <row r="89" spans="1:4" ht="15" customHeight="1" x14ac:dyDescent="0.2">
      <c r="A89" s="25">
        <v>43182</v>
      </c>
      <c r="B89" s="26">
        <v>5.1331923252399818</v>
      </c>
      <c r="C89" s="26"/>
    </row>
    <row r="90" spans="1:4" ht="15" customHeight="1" x14ac:dyDescent="0.2">
      <c r="A90" s="25">
        <v>43189</v>
      </c>
      <c r="B90" s="26">
        <v>3.3947457427527272</v>
      </c>
      <c r="C90" s="26"/>
    </row>
    <row r="91" spans="1:4" ht="15" customHeight="1" x14ac:dyDescent="0.2">
      <c r="A91" s="25">
        <v>43196</v>
      </c>
      <c r="B91" s="26">
        <v>3.1112946739732155</v>
      </c>
      <c r="C91" s="26"/>
      <c r="D91" s="75" t="s">
        <v>52</v>
      </c>
    </row>
    <row r="92" spans="1:4" ht="15" customHeight="1" x14ac:dyDescent="0.2">
      <c r="A92" s="25">
        <v>43203</v>
      </c>
      <c r="B92" s="26">
        <v>3.0947116471501661</v>
      </c>
      <c r="C92" s="26"/>
      <c r="D92" s="75" t="s">
        <v>52</v>
      </c>
    </row>
    <row r="93" spans="1:4" ht="15" customHeight="1" x14ac:dyDescent="0.2">
      <c r="A93" s="25">
        <v>43210</v>
      </c>
      <c r="B93" s="26">
        <v>4.6745032340844705</v>
      </c>
      <c r="C93" s="26"/>
      <c r="D93" s="75" t="s">
        <v>52</v>
      </c>
    </row>
    <row r="94" spans="1:4" ht="15" customHeight="1" x14ac:dyDescent="0.2">
      <c r="A94" s="25">
        <v>43217</v>
      </c>
      <c r="B94" s="26">
        <v>5.1117045527664811</v>
      </c>
      <c r="C94" s="26"/>
      <c r="D94" s="75" t="s">
        <v>120</v>
      </c>
    </row>
    <row r="95" spans="1:4" ht="15" customHeight="1" x14ac:dyDescent="0.2">
      <c r="A95" s="25">
        <v>43224</v>
      </c>
      <c r="B95" s="26">
        <v>2.3375100906506132</v>
      </c>
      <c r="C95" s="26"/>
    </row>
    <row r="96" spans="1:4" ht="15" customHeight="1" x14ac:dyDescent="0.2">
      <c r="A96" s="25">
        <v>43231</v>
      </c>
      <c r="B96" s="26">
        <v>4.4608983226620085</v>
      </c>
      <c r="C96" s="26"/>
    </row>
    <row r="97" spans="1:4" ht="15" customHeight="1" x14ac:dyDescent="0.2">
      <c r="A97" s="25">
        <v>43238</v>
      </c>
      <c r="B97" s="26">
        <v>4.0621796834513484</v>
      </c>
      <c r="C97" s="26"/>
    </row>
    <row r="98" spans="1:4" ht="15" customHeight="1" x14ac:dyDescent="0.2">
      <c r="A98" s="25">
        <v>43245</v>
      </c>
      <c r="B98" s="26">
        <v>4.0573312208149481</v>
      </c>
      <c r="C98" s="26"/>
    </row>
    <row r="99" spans="1:4" ht="15" customHeight="1" x14ac:dyDescent="0.2">
      <c r="A99" s="25">
        <v>43252</v>
      </c>
      <c r="B99" s="26">
        <v>2.7803627064437473</v>
      </c>
      <c r="C99" s="26"/>
    </row>
    <row r="100" spans="1:4" ht="15" customHeight="1" x14ac:dyDescent="0.2">
      <c r="A100" s="25">
        <v>43259</v>
      </c>
      <c r="B100" s="26">
        <v>2.76659860112097</v>
      </c>
      <c r="C100" s="26"/>
    </row>
    <row r="101" spans="1:4" ht="15" customHeight="1" x14ac:dyDescent="0.2">
      <c r="A101" s="25">
        <v>43266</v>
      </c>
      <c r="B101" s="26">
        <v>3.0916710458146941</v>
      </c>
      <c r="C101" s="26"/>
    </row>
    <row r="102" spans="1:4" ht="15" customHeight="1" x14ac:dyDescent="0.2">
      <c r="A102" s="25">
        <v>43273</v>
      </c>
      <c r="B102" s="26">
        <v>3.4736364705677056</v>
      </c>
      <c r="C102" s="26"/>
    </row>
    <row r="103" spans="1:4" ht="15" customHeight="1" x14ac:dyDescent="0.2">
      <c r="A103" s="25">
        <v>43280</v>
      </c>
      <c r="B103" s="26">
        <v>4.3611443265588763</v>
      </c>
      <c r="C103" s="26"/>
    </row>
    <row r="104" spans="1:4" ht="15" customHeight="1" x14ac:dyDescent="0.2">
      <c r="A104" s="25">
        <v>43287</v>
      </c>
      <c r="B104" s="26">
        <v>4.1416439062514092</v>
      </c>
      <c r="C104" s="26"/>
      <c r="D104" s="75" t="s">
        <v>52</v>
      </c>
    </row>
    <row r="105" spans="1:4" ht="15" customHeight="1" x14ac:dyDescent="0.2">
      <c r="A105" s="25">
        <v>43294</v>
      </c>
      <c r="B105" s="26">
        <v>4.1123819384817324</v>
      </c>
      <c r="C105" s="26"/>
      <c r="D105" s="75" t="s">
        <v>52</v>
      </c>
    </row>
    <row r="106" spans="1:4" ht="15" customHeight="1" x14ac:dyDescent="0.2">
      <c r="A106" s="25">
        <v>43301</v>
      </c>
      <c r="B106" s="26">
        <v>5.7009891947016307</v>
      </c>
      <c r="C106" s="26"/>
      <c r="D106" s="75" t="s">
        <v>121</v>
      </c>
    </row>
    <row r="107" spans="1:4" ht="15" customHeight="1" x14ac:dyDescent="0.2">
      <c r="A107" s="25">
        <v>43308</v>
      </c>
      <c r="B107" s="26">
        <v>3.1015516919443527</v>
      </c>
      <c r="C107" s="26"/>
      <c r="D107" s="75" t="s">
        <v>52</v>
      </c>
    </row>
    <row r="108" spans="1:4" ht="15" customHeight="1" x14ac:dyDescent="0.2">
      <c r="A108" s="25">
        <v>43315</v>
      </c>
      <c r="B108" s="26">
        <v>3.290886622249984</v>
      </c>
      <c r="C108" s="26"/>
    </row>
    <row r="109" spans="1:4" ht="15" customHeight="1" x14ac:dyDescent="0.2">
      <c r="A109" s="25">
        <v>43322</v>
      </c>
      <c r="B109" s="26">
        <v>3.2718222956970062</v>
      </c>
      <c r="C109" s="26"/>
    </row>
    <row r="110" spans="1:4" ht="15" customHeight="1" x14ac:dyDescent="0.2">
      <c r="A110" s="25">
        <v>43329</v>
      </c>
      <c r="B110" s="26">
        <v>3.3281216779376122</v>
      </c>
      <c r="C110" s="26"/>
    </row>
    <row r="111" spans="1:4" ht="15" customHeight="1" x14ac:dyDescent="0.2">
      <c r="A111" s="25">
        <v>43336</v>
      </c>
      <c r="B111" s="26">
        <v>3.9055588222919804</v>
      </c>
      <c r="C111" s="26"/>
    </row>
    <row r="112" spans="1:4" ht="15" customHeight="1" x14ac:dyDescent="0.2">
      <c r="A112" s="25">
        <v>43343</v>
      </c>
      <c r="B112" s="26">
        <v>4.5295575817997857</v>
      </c>
      <c r="C112" s="26"/>
    </row>
    <row r="113" spans="1:4" ht="15" customHeight="1" x14ac:dyDescent="0.2">
      <c r="A113" s="25">
        <v>43350</v>
      </c>
      <c r="B113" s="26">
        <v>4.1497341111934354</v>
      </c>
      <c r="C113" s="26"/>
    </row>
    <row r="114" spans="1:4" ht="15" customHeight="1" x14ac:dyDescent="0.2">
      <c r="A114" s="25">
        <v>43357</v>
      </c>
      <c r="B114" s="26">
        <v>6.4984528736075058</v>
      </c>
      <c r="C114" s="26"/>
    </row>
    <row r="115" spans="1:4" ht="15" customHeight="1" x14ac:dyDescent="0.2">
      <c r="A115" s="25">
        <v>43364</v>
      </c>
      <c r="B115" s="26">
        <v>9.5219240175296118</v>
      </c>
      <c r="C115" s="26"/>
    </row>
    <row r="116" spans="1:4" ht="15" customHeight="1" x14ac:dyDescent="0.2">
      <c r="A116" s="25">
        <v>43371</v>
      </c>
      <c r="B116" s="26">
        <v>6.1868998186765971</v>
      </c>
      <c r="C116" s="26"/>
    </row>
    <row r="117" spans="1:4" ht="15" customHeight="1" x14ac:dyDescent="0.2">
      <c r="A117" s="25">
        <v>43378</v>
      </c>
      <c r="B117" s="26">
        <v>9.368968421054408</v>
      </c>
      <c r="C117" s="26"/>
      <c r="D117" s="75" t="s">
        <v>52</v>
      </c>
    </row>
    <row r="118" spans="1:4" ht="15" customHeight="1" x14ac:dyDescent="0.2">
      <c r="A118" s="25">
        <v>43385</v>
      </c>
      <c r="B118" s="26">
        <v>7.3941228070119838</v>
      </c>
      <c r="C118" s="26"/>
      <c r="D118" s="75" t="s">
        <v>122</v>
      </c>
    </row>
    <row r="119" spans="1:4" ht="15" customHeight="1" x14ac:dyDescent="0.2">
      <c r="A119" s="25">
        <v>43392</v>
      </c>
      <c r="B119" s="26">
        <v>8.3181546332167926</v>
      </c>
      <c r="C119" s="26"/>
      <c r="D119" s="75" t="s">
        <v>52</v>
      </c>
    </row>
    <row r="120" spans="1:4" ht="15" customHeight="1" x14ac:dyDescent="0.2">
      <c r="A120" s="25">
        <v>43399</v>
      </c>
      <c r="B120" s="26">
        <v>8.3223714423211312</v>
      </c>
      <c r="C120" s="26"/>
      <c r="D120" s="75" t="s">
        <v>52</v>
      </c>
    </row>
    <row r="121" spans="1:4" ht="15" customHeight="1" x14ac:dyDescent="0.2">
      <c r="A121" s="25">
        <v>43406</v>
      </c>
      <c r="B121" s="26">
        <v>8.1551883168867363</v>
      </c>
      <c r="C121" s="26"/>
    </row>
    <row r="122" spans="1:4" ht="15" customHeight="1" x14ac:dyDescent="0.2">
      <c r="A122" s="25">
        <v>43413</v>
      </c>
      <c r="B122" s="26">
        <v>8.1238255065896858</v>
      </c>
      <c r="C122" s="26"/>
    </row>
    <row r="123" spans="1:4" ht="15" customHeight="1" x14ac:dyDescent="0.2">
      <c r="A123" s="25">
        <v>43420</v>
      </c>
      <c r="B123" s="26">
        <v>8.8259754321622896</v>
      </c>
      <c r="C123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L9" sqref="L9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147</v>
      </c>
      <c r="B1" s="9"/>
    </row>
    <row r="2" spans="1:9" ht="15" customHeight="1" x14ac:dyDescent="0.2">
      <c r="A2" s="10" t="s">
        <v>139</v>
      </c>
      <c r="B2" s="10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23" ht="1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23" ht="15" customHeight="1" x14ac:dyDescent="0.25">
      <c r="A18" s="11"/>
      <c r="B18" s="11"/>
      <c r="C18" s="11"/>
      <c r="D18" s="11"/>
      <c r="E18" s="11"/>
      <c r="F18" s="11"/>
      <c r="G18" s="11"/>
      <c r="H18" s="11"/>
    </row>
    <row r="19" spans="1:23" ht="15" customHeight="1" x14ac:dyDescent="0.25">
      <c r="A19" s="11"/>
      <c r="B19" s="11"/>
      <c r="C19" s="11"/>
      <c r="D19" s="11"/>
      <c r="E19" s="11"/>
      <c r="F19" s="11"/>
      <c r="G19" s="11"/>
      <c r="H19" s="11"/>
    </row>
    <row r="20" spans="1:23" ht="1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23" ht="15" customHeight="1" x14ac:dyDescent="0.25">
      <c r="A21" s="11"/>
      <c r="B21" s="11"/>
      <c r="C21" s="11"/>
      <c r="D21" s="11"/>
      <c r="E21" s="11"/>
      <c r="F21" s="11"/>
      <c r="G21" s="11"/>
      <c r="H21" s="11"/>
    </row>
    <row r="22" spans="1:23" ht="15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23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23" ht="15" customHeight="1" x14ac:dyDescent="0.25">
      <c r="A24" s="41"/>
      <c r="B24" s="41"/>
      <c r="C24" s="41"/>
      <c r="D24" s="41"/>
      <c r="E24" s="41"/>
      <c r="F24" s="41"/>
      <c r="G24" s="41"/>
      <c r="H24" s="41"/>
      <c r="I24" s="24"/>
      <c r="J24" s="24"/>
      <c r="K24" s="24"/>
      <c r="L24" s="24"/>
      <c r="M24" s="24"/>
      <c r="N24" s="24"/>
      <c r="O24" s="41"/>
      <c r="P24" s="41"/>
      <c r="Q24" s="41"/>
      <c r="R24" s="41"/>
      <c r="S24"/>
      <c r="T24"/>
      <c r="U24"/>
      <c r="V24"/>
      <c r="W24"/>
    </row>
    <row r="25" spans="1:23" ht="15" customHeight="1" x14ac:dyDescent="0.2">
      <c r="A25" s="24"/>
      <c r="B25" s="24">
        <v>2011</v>
      </c>
      <c r="C25" s="24">
        <v>2012</v>
      </c>
      <c r="D25" s="24">
        <v>2013</v>
      </c>
      <c r="E25" s="24">
        <v>2014</v>
      </c>
      <c r="F25" s="24">
        <v>2015</v>
      </c>
      <c r="G25" s="24">
        <v>2016</v>
      </c>
      <c r="H25" s="24">
        <v>2017</v>
      </c>
      <c r="I25" s="24">
        <v>2018</v>
      </c>
      <c r="J25" s="24">
        <f>B25</f>
        <v>2011</v>
      </c>
      <c r="K25" s="24">
        <f t="shared" ref="K25:Q25" si="0">C25</f>
        <v>2012</v>
      </c>
      <c r="L25" s="24">
        <f t="shared" si="0"/>
        <v>2013</v>
      </c>
      <c r="M25" s="24">
        <f t="shared" si="0"/>
        <v>2014</v>
      </c>
      <c r="N25" s="24">
        <f t="shared" si="0"/>
        <v>2015</v>
      </c>
      <c r="O25" s="24">
        <f t="shared" si="0"/>
        <v>2016</v>
      </c>
      <c r="P25" s="24">
        <f t="shared" si="0"/>
        <v>2017</v>
      </c>
      <c r="Q25" s="24">
        <f t="shared" si="0"/>
        <v>2018</v>
      </c>
      <c r="R25" s="24"/>
    </row>
    <row r="26" spans="1:23" ht="15" customHeight="1" x14ac:dyDescent="0.25">
      <c r="A26" s="12" t="s">
        <v>98</v>
      </c>
      <c r="B26" s="53">
        <v>28342466</v>
      </c>
      <c r="C26" s="54">
        <v>41666385</v>
      </c>
      <c r="D26" s="54">
        <v>53090777</v>
      </c>
      <c r="E26" s="55">
        <v>61018165</v>
      </c>
      <c r="F26" s="54">
        <v>62713376</v>
      </c>
      <c r="G26" s="55">
        <v>66504654</v>
      </c>
      <c r="H26" s="54">
        <v>80456451.984699994</v>
      </c>
      <c r="I26" s="55">
        <v>90517205.620000005</v>
      </c>
      <c r="J26" s="24">
        <f>B26/1000000</f>
        <v>28.342466000000002</v>
      </c>
      <c r="K26" s="24">
        <f t="shared" ref="K26:Q29" si="1">C26/1000000</f>
        <v>41.666384999999998</v>
      </c>
      <c r="L26" s="24">
        <f t="shared" si="1"/>
        <v>53.090777000000003</v>
      </c>
      <c r="M26" s="24">
        <f t="shared" si="1"/>
        <v>61.018165000000003</v>
      </c>
      <c r="N26" s="24">
        <f t="shared" si="1"/>
        <v>62.713375999999997</v>
      </c>
      <c r="O26" s="24">
        <f t="shared" si="1"/>
        <v>66.504654000000002</v>
      </c>
      <c r="P26" s="24">
        <f t="shared" si="1"/>
        <v>80.456451984699996</v>
      </c>
      <c r="Q26" s="24">
        <f t="shared" si="1"/>
        <v>90.517205619999999</v>
      </c>
      <c r="R26" s="24"/>
    </row>
    <row r="27" spans="1:23" ht="15" customHeight="1" x14ac:dyDescent="0.2">
      <c r="A27" s="24" t="s">
        <v>8</v>
      </c>
      <c r="B27" s="55">
        <v>7657496</v>
      </c>
      <c r="C27" s="55">
        <v>11514752</v>
      </c>
      <c r="D27" s="54">
        <v>10393499</v>
      </c>
      <c r="E27" s="55">
        <v>11046565</v>
      </c>
      <c r="F27" s="55">
        <v>13731922</v>
      </c>
      <c r="G27" s="55">
        <v>14256981</v>
      </c>
      <c r="H27" s="55">
        <v>16181725</v>
      </c>
      <c r="I27" s="55">
        <v>17741903</v>
      </c>
      <c r="J27" s="24">
        <f>B27/1000000</f>
        <v>7.6574960000000001</v>
      </c>
      <c r="K27" s="24">
        <f t="shared" si="1"/>
        <v>11.514752</v>
      </c>
      <c r="L27" s="24">
        <f t="shared" si="1"/>
        <v>10.393499</v>
      </c>
      <c r="M27" s="24">
        <f t="shared" si="1"/>
        <v>11.046564999999999</v>
      </c>
      <c r="N27" s="24">
        <f t="shared" si="1"/>
        <v>13.731922000000001</v>
      </c>
      <c r="O27" s="24">
        <f t="shared" si="1"/>
        <v>14.256981</v>
      </c>
      <c r="P27" s="24">
        <f t="shared" si="1"/>
        <v>16.181725</v>
      </c>
      <c r="Q27" s="24">
        <f t="shared" si="1"/>
        <v>17.741903000000001</v>
      </c>
      <c r="R27" s="24"/>
    </row>
    <row r="28" spans="1:23" ht="15" customHeight="1" x14ac:dyDescent="0.2">
      <c r="A28" s="24" t="s">
        <v>9</v>
      </c>
      <c r="B28" s="24"/>
      <c r="C28" s="24"/>
      <c r="D28" s="54">
        <v>3496886</v>
      </c>
      <c r="E28" s="55">
        <v>3307599</v>
      </c>
      <c r="F28" s="55">
        <v>4157043</v>
      </c>
      <c r="G28" s="55">
        <v>3920120</v>
      </c>
      <c r="H28" s="55">
        <v>4007684</v>
      </c>
      <c r="I28" s="55">
        <v>4459346</v>
      </c>
      <c r="J28" s="24">
        <f>B28/1000000</f>
        <v>0</v>
      </c>
      <c r="K28" s="24">
        <f t="shared" si="1"/>
        <v>0</v>
      </c>
      <c r="L28" s="24">
        <f t="shared" si="1"/>
        <v>3.4968859999999999</v>
      </c>
      <c r="M28" s="24">
        <f t="shared" si="1"/>
        <v>3.3075990000000002</v>
      </c>
      <c r="N28" s="24">
        <f t="shared" si="1"/>
        <v>4.1570429999999998</v>
      </c>
      <c r="O28" s="24">
        <f t="shared" si="1"/>
        <v>3.9201199999999998</v>
      </c>
      <c r="P28" s="24">
        <f t="shared" si="1"/>
        <v>4.0076840000000002</v>
      </c>
      <c r="Q28" s="24">
        <f t="shared" si="1"/>
        <v>4.459346</v>
      </c>
      <c r="R28" s="24"/>
    </row>
    <row r="29" spans="1:23" ht="15" customHeight="1" x14ac:dyDescent="0.25">
      <c r="A29" s="12" t="s">
        <v>99</v>
      </c>
      <c r="B29" s="55">
        <f>B27+B28</f>
        <v>7657496</v>
      </c>
      <c r="C29" s="55">
        <f t="shared" ref="C29:I29" si="2">C27+C28</f>
        <v>11514752</v>
      </c>
      <c r="D29" s="55">
        <f t="shared" si="2"/>
        <v>13890385</v>
      </c>
      <c r="E29" s="55">
        <f t="shared" si="2"/>
        <v>14354164</v>
      </c>
      <c r="F29" s="55">
        <f t="shared" si="2"/>
        <v>17888965</v>
      </c>
      <c r="G29" s="55">
        <f t="shared" si="2"/>
        <v>18177101</v>
      </c>
      <c r="H29" s="55">
        <f t="shared" si="2"/>
        <v>20189409</v>
      </c>
      <c r="I29" s="55">
        <f t="shared" si="2"/>
        <v>22201249</v>
      </c>
      <c r="J29" s="24">
        <f>B29/1000000</f>
        <v>7.6574960000000001</v>
      </c>
      <c r="K29" s="24">
        <f t="shared" si="1"/>
        <v>11.514752</v>
      </c>
      <c r="L29" s="24">
        <f t="shared" si="1"/>
        <v>13.890385</v>
      </c>
      <c r="M29" s="24">
        <f t="shared" si="1"/>
        <v>14.354164000000001</v>
      </c>
      <c r="N29" s="24">
        <f t="shared" si="1"/>
        <v>17.888964999999999</v>
      </c>
      <c r="O29" s="24">
        <f t="shared" si="1"/>
        <v>18.177101</v>
      </c>
      <c r="P29" s="24">
        <f t="shared" si="1"/>
        <v>20.189409000000001</v>
      </c>
      <c r="Q29" s="24">
        <f t="shared" si="1"/>
        <v>22.201249000000001</v>
      </c>
      <c r="R29" s="24"/>
    </row>
    <row r="30" spans="1:23" ht="15" customHeight="1" x14ac:dyDescent="0.2">
      <c r="A30" s="24"/>
      <c r="B30" s="56">
        <f>B27/B26</f>
        <v>0.27017747855814661</v>
      </c>
      <c r="C30" s="56">
        <f t="shared" ref="C30:I30" si="3">C27/C26</f>
        <v>0.27635591616599331</v>
      </c>
      <c r="D30" s="56">
        <f t="shared" si="3"/>
        <v>0.19576844769101798</v>
      </c>
      <c r="E30" s="56">
        <f t="shared" si="3"/>
        <v>0.18103731896886771</v>
      </c>
      <c r="F30" s="56">
        <f t="shared" si="3"/>
        <v>0.2189632081041212</v>
      </c>
      <c r="G30" s="56">
        <f t="shared" si="3"/>
        <v>0.21437568865481205</v>
      </c>
      <c r="H30" s="56">
        <f t="shared" si="3"/>
        <v>0.20112401927787218</v>
      </c>
      <c r="I30" s="56">
        <f t="shared" si="3"/>
        <v>0.19600586295695238</v>
      </c>
      <c r="J30" s="24"/>
      <c r="K30" s="24"/>
      <c r="L30" s="24"/>
      <c r="M30" s="24"/>
      <c r="N30" s="24"/>
      <c r="O30" s="24"/>
      <c r="P30" s="24"/>
      <c r="Q30" s="24"/>
      <c r="R30" s="24"/>
    </row>
    <row r="31" spans="1:23" ht="15" customHeight="1" x14ac:dyDescent="0.2">
      <c r="A31" s="24"/>
      <c r="B31" s="56">
        <f>B29/B26</f>
        <v>0.27017747855814661</v>
      </c>
      <c r="C31" s="56">
        <f t="shared" ref="C31:I31" si="4">C29/C26</f>
        <v>0.27635591616599331</v>
      </c>
      <c r="D31" s="56">
        <f t="shared" si="4"/>
        <v>0.26163461499160201</v>
      </c>
      <c r="E31" s="56">
        <f t="shared" si="4"/>
        <v>0.23524411132324283</v>
      </c>
      <c r="F31" s="56">
        <f t="shared" si="4"/>
        <v>0.28524959332439703</v>
      </c>
      <c r="G31" s="56">
        <f t="shared" si="4"/>
        <v>0.27332073632019799</v>
      </c>
      <c r="H31" s="56">
        <f t="shared" si="4"/>
        <v>0.25093586035634929</v>
      </c>
      <c r="I31" s="56">
        <f t="shared" si="4"/>
        <v>0.24527103822894172</v>
      </c>
      <c r="J31" s="24"/>
      <c r="K31" s="24"/>
      <c r="L31" s="24"/>
      <c r="M31" s="24"/>
      <c r="N31" s="24"/>
      <c r="O31" s="24"/>
      <c r="P31" s="24"/>
      <c r="Q31" s="24"/>
      <c r="R31" s="24"/>
    </row>
    <row r="32" spans="1:23" ht="1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M30" sqref="M30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148</v>
      </c>
      <c r="B1" s="9"/>
      <c r="C1" s="23"/>
      <c r="D1" s="23"/>
      <c r="E1" s="23"/>
      <c r="F1" s="23"/>
      <c r="G1" s="23"/>
      <c r="H1" s="23"/>
      <c r="I1" s="23"/>
    </row>
    <row r="2" spans="1:9" ht="15" customHeight="1" x14ac:dyDescent="0.2">
      <c r="A2" s="29" t="s">
        <v>149</v>
      </c>
      <c r="B2" s="29"/>
      <c r="C2" s="23"/>
      <c r="D2" s="23"/>
      <c r="E2" s="23"/>
      <c r="F2" s="23"/>
      <c r="G2" s="23"/>
      <c r="H2" s="23"/>
      <c r="I2" s="23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</row>
    <row r="24" spans="1:9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3"/>
    </row>
    <row r="25" spans="1:9" ht="15" customHeight="1" x14ac:dyDescent="0.2">
      <c r="A25" s="23" t="s">
        <v>10</v>
      </c>
      <c r="B25" s="60">
        <v>3.1399999999999997E-2</v>
      </c>
      <c r="C25" s="23">
        <f>(B25*100)</f>
        <v>3.1399999999999997</v>
      </c>
      <c r="D25" s="23"/>
      <c r="E25" s="23"/>
      <c r="F25" s="23"/>
      <c r="G25" s="23"/>
      <c r="H25" s="23"/>
      <c r="I25" s="23"/>
    </row>
    <row r="26" spans="1:9" ht="15" customHeight="1" x14ac:dyDescent="0.2">
      <c r="A26" s="23" t="s">
        <v>11</v>
      </c>
      <c r="B26" s="60">
        <v>0.1081</v>
      </c>
      <c r="C26" s="1">
        <f>(B26*100)</f>
        <v>10.81</v>
      </c>
      <c r="E26" s="23"/>
      <c r="F26" s="23"/>
      <c r="G26" s="23"/>
      <c r="H26" s="23"/>
      <c r="I26" s="23"/>
    </row>
    <row r="27" spans="1:9" ht="15" customHeight="1" x14ac:dyDescent="0.2">
      <c r="A27" s="1" t="s">
        <v>12</v>
      </c>
      <c r="B27" s="61">
        <v>9.64E-2</v>
      </c>
      <c r="C27" s="1">
        <f>(B27*100)</f>
        <v>9.64</v>
      </c>
      <c r="E27" s="23"/>
      <c r="F27" s="23"/>
      <c r="G27" s="23"/>
      <c r="H27" s="23"/>
      <c r="I27" s="23"/>
    </row>
    <row r="28" spans="1:9" ht="15" customHeight="1" x14ac:dyDescent="0.2">
      <c r="A28" s="1" t="s">
        <v>13</v>
      </c>
      <c r="B28" s="61">
        <v>8.2299999999999998E-2</v>
      </c>
      <c r="C28" s="23">
        <f t="shared" ref="C28:C44" si="0">(B28*100)</f>
        <v>8.23</v>
      </c>
    </row>
    <row r="29" spans="1:9" ht="15" customHeight="1" x14ac:dyDescent="0.2">
      <c r="A29" s="1" t="s">
        <v>14</v>
      </c>
      <c r="B29" s="61">
        <v>8.6599999999999996E-2</v>
      </c>
      <c r="C29" s="1">
        <f t="shared" si="0"/>
        <v>8.66</v>
      </c>
    </row>
    <row r="30" spans="1:9" ht="15" customHeight="1" x14ac:dyDescent="0.2">
      <c r="A30" s="1" t="s">
        <v>15</v>
      </c>
      <c r="B30" s="61">
        <v>0.11020000000000001</v>
      </c>
      <c r="C30" s="1">
        <f t="shared" si="0"/>
        <v>11.020000000000001</v>
      </c>
    </row>
    <row r="31" spans="1:9" ht="15" customHeight="1" x14ac:dyDescent="0.2">
      <c r="A31" s="1" t="s">
        <v>16</v>
      </c>
      <c r="B31" s="61">
        <v>7.3700000000000002E-2</v>
      </c>
      <c r="C31" s="23">
        <f t="shared" si="0"/>
        <v>7.37</v>
      </c>
    </row>
    <row r="32" spans="1:9" ht="15" customHeight="1" x14ac:dyDescent="0.2">
      <c r="A32" s="1" t="s">
        <v>17</v>
      </c>
      <c r="B32" s="61">
        <v>2.5700000000000001E-2</v>
      </c>
      <c r="C32" s="1">
        <f t="shared" si="0"/>
        <v>2.5700000000000003</v>
      </c>
    </row>
    <row r="33" spans="1:3" ht="15" customHeight="1" x14ac:dyDescent="0.2">
      <c r="A33" s="1" t="s">
        <v>18</v>
      </c>
      <c r="B33" s="61">
        <v>9.2399999999999996E-2</v>
      </c>
      <c r="C33" s="1">
        <f t="shared" si="0"/>
        <v>9.24</v>
      </c>
    </row>
    <row r="34" spans="1:3" ht="15" customHeight="1" x14ac:dyDescent="0.2">
      <c r="A34" s="1" t="s">
        <v>19</v>
      </c>
      <c r="B34" s="61">
        <v>0.28060000000000002</v>
      </c>
      <c r="C34" s="23">
        <f t="shared" si="0"/>
        <v>28.060000000000002</v>
      </c>
    </row>
    <row r="35" spans="1:3" ht="15" customHeight="1" x14ac:dyDescent="0.2">
      <c r="A35" s="1" t="s">
        <v>20</v>
      </c>
      <c r="B35" s="61">
        <v>0.1245</v>
      </c>
      <c r="C35" s="1">
        <f t="shared" si="0"/>
        <v>12.45</v>
      </c>
    </row>
    <row r="36" spans="1:3" ht="15" customHeight="1" x14ac:dyDescent="0.2">
      <c r="A36" s="1" t="s">
        <v>21</v>
      </c>
      <c r="B36" s="61">
        <v>7.3499999999999996E-2</v>
      </c>
      <c r="C36" s="1">
        <f t="shared" si="0"/>
        <v>7.35</v>
      </c>
    </row>
    <row r="37" spans="1:3" ht="15" customHeight="1" x14ac:dyDescent="0.2">
      <c r="A37" s="1" t="s">
        <v>22</v>
      </c>
      <c r="B37" s="61">
        <v>0.1409</v>
      </c>
      <c r="C37" s="23">
        <f t="shared" si="0"/>
        <v>14.09</v>
      </c>
    </row>
    <row r="38" spans="1:3" ht="15" customHeight="1" x14ac:dyDescent="0.2">
      <c r="A38" s="1" t="s">
        <v>23</v>
      </c>
      <c r="B38" s="61">
        <v>0.19670000000000001</v>
      </c>
      <c r="C38" s="1">
        <f t="shared" si="0"/>
        <v>19.670000000000002</v>
      </c>
    </row>
    <row r="39" spans="1:3" ht="15" customHeight="1" x14ac:dyDescent="0.2">
      <c r="A39" s="1" t="s">
        <v>24</v>
      </c>
      <c r="B39" s="61">
        <v>6.6600000000000006E-2</v>
      </c>
      <c r="C39" s="1">
        <f t="shared" si="0"/>
        <v>6.660000000000001</v>
      </c>
    </row>
    <row r="40" spans="1:3" ht="15" customHeight="1" x14ac:dyDescent="0.2">
      <c r="A40" s="1" t="s">
        <v>25</v>
      </c>
      <c r="B40" s="61">
        <v>0.24440000000000001</v>
      </c>
      <c r="C40" s="23">
        <f t="shared" si="0"/>
        <v>24.44</v>
      </c>
    </row>
    <row r="41" spans="1:3" ht="15" customHeight="1" x14ac:dyDescent="0.2">
      <c r="A41" s="1" t="s">
        <v>26</v>
      </c>
      <c r="B41" s="61">
        <v>9.5899999999999999E-2</v>
      </c>
      <c r="C41" s="1">
        <f t="shared" si="0"/>
        <v>9.59</v>
      </c>
    </row>
    <row r="42" spans="1:3" ht="15" customHeight="1" x14ac:dyDescent="0.2">
      <c r="A42" s="1" t="s">
        <v>27</v>
      </c>
      <c r="B42" s="61">
        <v>8.3799999999999999E-2</v>
      </c>
      <c r="C42" s="1">
        <f t="shared" si="0"/>
        <v>8.3800000000000008</v>
      </c>
    </row>
    <row r="43" spans="1:3" ht="15" customHeight="1" x14ac:dyDescent="0.2">
      <c r="A43" s="1" t="s">
        <v>28</v>
      </c>
      <c r="B43" s="61">
        <v>0.15210000000000001</v>
      </c>
      <c r="C43" s="23">
        <f t="shared" si="0"/>
        <v>15.21</v>
      </c>
    </row>
    <row r="44" spans="1:3" ht="15" customHeight="1" x14ac:dyDescent="0.2">
      <c r="A44" s="1" t="s">
        <v>29</v>
      </c>
      <c r="B44" s="61">
        <v>0.50990000000000002</v>
      </c>
      <c r="C44" s="1">
        <f t="shared" si="0"/>
        <v>50.99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K11" sqref="K11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124</v>
      </c>
      <c r="B1" s="9"/>
      <c r="C1" s="23"/>
      <c r="D1" s="23"/>
      <c r="E1" s="23"/>
      <c r="F1" s="23"/>
      <c r="G1" s="23"/>
      <c r="H1" s="23"/>
      <c r="I1" s="23"/>
    </row>
    <row r="2" spans="1:9" ht="15" customHeight="1" x14ac:dyDescent="0.2">
      <c r="A2" s="29" t="s">
        <v>123</v>
      </c>
      <c r="B2" s="29"/>
      <c r="C2" s="23"/>
      <c r="D2" s="23"/>
      <c r="E2" s="23"/>
      <c r="F2" s="23"/>
      <c r="G2" s="23"/>
      <c r="H2" s="23"/>
      <c r="I2" s="23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</row>
    <row r="24" spans="1:9" ht="15" customHeight="1" x14ac:dyDescent="0.25">
      <c r="A24" s="11"/>
      <c r="D24" s="11"/>
      <c r="E24" s="11"/>
      <c r="F24" s="11"/>
      <c r="G24" s="11"/>
      <c r="H24" s="11"/>
      <c r="I24" s="23"/>
    </row>
    <row r="25" spans="1:9" ht="15" customHeight="1" x14ac:dyDescent="0.25">
      <c r="A25" s="23"/>
      <c r="B25" s="23" t="s">
        <v>30</v>
      </c>
      <c r="D25" s="11"/>
      <c r="E25" s="11"/>
      <c r="F25" s="11"/>
      <c r="G25" s="11"/>
      <c r="H25" s="11"/>
      <c r="I25" s="23"/>
    </row>
    <row r="26" spans="1:9" ht="15" customHeight="1" x14ac:dyDescent="0.2">
      <c r="A26" s="74" t="s">
        <v>116</v>
      </c>
      <c r="B26" s="46">
        <v>18.3</v>
      </c>
      <c r="D26" s="23"/>
      <c r="E26" s="23"/>
      <c r="F26" s="23"/>
      <c r="G26" s="23"/>
      <c r="H26" s="23"/>
      <c r="I26" s="23"/>
    </row>
    <row r="27" spans="1:9" ht="15" customHeight="1" x14ac:dyDescent="0.2">
      <c r="A27" s="57">
        <v>42767</v>
      </c>
      <c r="B27" s="46">
        <v>17.399999999999999</v>
      </c>
      <c r="D27" s="23"/>
      <c r="E27" s="23"/>
      <c r="F27" s="23"/>
      <c r="G27" s="23"/>
      <c r="H27" s="23"/>
      <c r="I27" s="23"/>
    </row>
    <row r="28" spans="1:9" ht="15" customHeight="1" x14ac:dyDescent="0.2">
      <c r="A28" s="57">
        <v>42795</v>
      </c>
      <c r="B28" s="46">
        <v>24.2</v>
      </c>
      <c r="D28" s="23"/>
      <c r="E28" s="23"/>
      <c r="F28" s="23"/>
      <c r="G28" s="23"/>
      <c r="H28" s="23"/>
      <c r="I28" s="23"/>
    </row>
    <row r="29" spans="1:9" ht="15" customHeight="1" x14ac:dyDescent="0.2">
      <c r="A29" s="74" t="s">
        <v>117</v>
      </c>
      <c r="B29" s="46">
        <v>25.5</v>
      </c>
      <c r="D29" s="23"/>
      <c r="E29" s="23"/>
      <c r="F29" s="23"/>
      <c r="G29" s="23"/>
      <c r="H29" s="23"/>
      <c r="I29" s="23"/>
    </row>
    <row r="30" spans="1:9" ht="15" customHeight="1" x14ac:dyDescent="0.2">
      <c r="A30" s="57">
        <v>42856</v>
      </c>
      <c r="B30" s="46">
        <v>35.5</v>
      </c>
    </row>
    <row r="31" spans="1:9" ht="15" customHeight="1" x14ac:dyDescent="0.2">
      <c r="A31" s="13">
        <v>42887</v>
      </c>
      <c r="B31" s="14">
        <v>92.8</v>
      </c>
    </row>
    <row r="32" spans="1:9" ht="15" customHeight="1" x14ac:dyDescent="0.2">
      <c r="A32" s="73" t="s">
        <v>118</v>
      </c>
      <c r="B32" s="14">
        <v>96.2</v>
      </c>
    </row>
    <row r="33" spans="1:2" ht="15" customHeight="1" x14ac:dyDescent="0.2">
      <c r="A33" s="13">
        <v>42948</v>
      </c>
      <c r="B33" s="14">
        <v>91</v>
      </c>
    </row>
    <row r="34" spans="1:2" ht="15" customHeight="1" x14ac:dyDescent="0.2">
      <c r="A34" s="13">
        <v>42979</v>
      </c>
      <c r="B34" s="14">
        <v>164</v>
      </c>
    </row>
    <row r="35" spans="1:2" ht="15" customHeight="1" x14ac:dyDescent="0.2">
      <c r="A35" s="73" t="s">
        <v>115</v>
      </c>
      <c r="B35" s="14">
        <v>148.1</v>
      </c>
    </row>
    <row r="36" spans="1:2" ht="15" customHeight="1" x14ac:dyDescent="0.2">
      <c r="A36" s="13">
        <v>43040</v>
      </c>
      <c r="B36" s="14">
        <v>177.9</v>
      </c>
    </row>
    <row r="37" spans="1:2" ht="15" customHeight="1" x14ac:dyDescent="0.2">
      <c r="A37" s="13">
        <v>43070</v>
      </c>
      <c r="B37" s="14">
        <v>329.7</v>
      </c>
    </row>
    <row r="38" spans="1:2" ht="15" customHeight="1" x14ac:dyDescent="0.2">
      <c r="A38" s="73" t="s">
        <v>119</v>
      </c>
      <c r="B38" s="14">
        <v>795.8</v>
      </c>
    </row>
    <row r="39" spans="1:2" ht="15" customHeight="1" x14ac:dyDescent="0.2">
      <c r="A39" s="13">
        <v>43132</v>
      </c>
      <c r="B39" s="14">
        <v>500.2</v>
      </c>
    </row>
    <row r="40" spans="1:2" ht="15" customHeight="1" x14ac:dyDescent="0.2">
      <c r="A40" s="13">
        <v>43160</v>
      </c>
      <c r="B40" s="14">
        <v>452.5</v>
      </c>
    </row>
    <row r="41" spans="1:2" ht="15" customHeight="1" x14ac:dyDescent="0.2">
      <c r="A41" s="73" t="s">
        <v>120</v>
      </c>
      <c r="B41" s="14">
        <v>258.2</v>
      </c>
    </row>
    <row r="42" spans="1:2" ht="15" customHeight="1" x14ac:dyDescent="0.2">
      <c r="A42" s="13">
        <v>43221</v>
      </c>
      <c r="B42" s="14">
        <v>408.3</v>
      </c>
    </row>
    <row r="43" spans="1:2" ht="15" customHeight="1" x14ac:dyDescent="0.2">
      <c r="A43" s="13">
        <v>43252</v>
      </c>
      <c r="B43" s="14">
        <v>331</v>
      </c>
    </row>
    <row r="44" spans="1:2" ht="15" customHeight="1" x14ac:dyDescent="0.2">
      <c r="A44" s="73" t="s">
        <v>121</v>
      </c>
      <c r="B44" s="14">
        <v>258</v>
      </c>
    </row>
    <row r="45" spans="1:2" ht="15" customHeight="1" x14ac:dyDescent="0.2">
      <c r="A45" s="13">
        <v>43313</v>
      </c>
      <c r="B45" s="14">
        <v>297</v>
      </c>
    </row>
    <row r="46" spans="1:2" ht="15" customHeight="1" x14ac:dyDescent="0.2">
      <c r="A46" s="13">
        <v>43344</v>
      </c>
      <c r="B46" s="14">
        <v>225</v>
      </c>
    </row>
    <row r="47" spans="1:2" ht="15" customHeight="1" x14ac:dyDescent="0.2">
      <c r="A47" s="73" t="s">
        <v>122</v>
      </c>
      <c r="B47" s="14">
        <v>224.5</v>
      </c>
    </row>
    <row r="48" spans="1:2" ht="15" customHeight="1" x14ac:dyDescent="0.2">
      <c r="A48" s="13">
        <v>43405</v>
      </c>
      <c r="B48" s="1">
        <v>208.9</v>
      </c>
    </row>
    <row r="49" spans="1:2" ht="15" customHeight="1" x14ac:dyDescent="0.2">
      <c r="A49" s="13">
        <v>43435</v>
      </c>
      <c r="B49" s="1">
        <v>138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I14" sqref="I14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109</v>
      </c>
      <c r="B1" s="12"/>
    </row>
    <row r="2" spans="1:9" ht="15" customHeight="1" x14ac:dyDescent="0.25">
      <c r="A2" s="29" t="s">
        <v>110</v>
      </c>
      <c r="B2" s="30"/>
      <c r="C2" s="23"/>
      <c r="D2" s="23"/>
      <c r="E2" s="23"/>
      <c r="F2" s="23"/>
      <c r="G2" s="23"/>
      <c r="H2" s="23"/>
      <c r="I2" s="23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</row>
    <row r="24" spans="1:9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3"/>
    </row>
    <row r="25" spans="1:9" ht="15" customHeight="1" x14ac:dyDescent="0.25">
      <c r="A25" s="23"/>
      <c r="B25" s="23" t="s">
        <v>32</v>
      </c>
      <c r="C25" s="23"/>
      <c r="D25" s="23"/>
      <c r="E25" s="23"/>
      <c r="F25" s="23"/>
      <c r="G25" s="23"/>
      <c r="H25" s="11"/>
      <c r="I25" s="23"/>
    </row>
    <row r="26" spans="1:9" ht="15" customHeight="1" x14ac:dyDescent="0.25">
      <c r="A26" s="23"/>
      <c r="B26" s="23" t="s">
        <v>31</v>
      </c>
      <c r="C26" s="23" t="s">
        <v>33</v>
      </c>
      <c r="D26" s="23" t="s">
        <v>34</v>
      </c>
      <c r="E26" s="23" t="s">
        <v>35</v>
      </c>
      <c r="F26" s="23" t="s">
        <v>36</v>
      </c>
      <c r="G26" s="72" t="s">
        <v>103</v>
      </c>
      <c r="H26" s="11"/>
      <c r="I26" s="23"/>
    </row>
    <row r="27" spans="1:9" ht="15" customHeight="1" x14ac:dyDescent="0.2">
      <c r="A27" s="31">
        <v>38353</v>
      </c>
      <c r="B27" s="23">
        <v>28.431885997021102</v>
      </c>
      <c r="C27" s="23"/>
      <c r="D27" s="23"/>
      <c r="E27" s="23">
        <v>23.963999999999999</v>
      </c>
      <c r="F27" s="23">
        <v>52.395885997021097</v>
      </c>
      <c r="G27" s="23">
        <v>50.007087733562386</v>
      </c>
      <c r="H27" s="23"/>
      <c r="I27" s="23"/>
    </row>
    <row r="28" spans="1:9" ht="15" customHeight="1" x14ac:dyDescent="0.2">
      <c r="A28" s="31">
        <v>38718</v>
      </c>
      <c r="B28" s="23">
        <v>56.875196578290002</v>
      </c>
      <c r="C28" s="23"/>
      <c r="D28" s="23"/>
      <c r="E28" s="23">
        <v>26.861000000000001</v>
      </c>
      <c r="F28" s="23">
        <v>83.736196578290006</v>
      </c>
      <c r="G28" s="23">
        <v>50.007087733562386</v>
      </c>
      <c r="H28" s="23"/>
      <c r="I28" s="23"/>
    </row>
    <row r="29" spans="1:9" ht="15" customHeight="1" x14ac:dyDescent="0.2">
      <c r="A29" s="16">
        <v>39083</v>
      </c>
      <c r="B29" s="1">
        <v>53.701999999999998</v>
      </c>
      <c r="C29" s="1">
        <v>4.5350000000000001</v>
      </c>
      <c r="E29" s="1">
        <v>20.391999999999999</v>
      </c>
      <c r="F29" s="1">
        <v>78.628999999999991</v>
      </c>
      <c r="G29" s="1">
        <v>50.007087733562386</v>
      </c>
    </row>
    <row r="30" spans="1:9" ht="15" customHeight="1" x14ac:dyDescent="0.2">
      <c r="A30" s="16">
        <v>39448</v>
      </c>
      <c r="B30" s="1">
        <v>13.182</v>
      </c>
      <c r="C30" s="1">
        <v>1.8109999999999999</v>
      </c>
      <c r="E30" s="1">
        <v>4.9740000000000002</v>
      </c>
      <c r="F30" s="1">
        <v>19.966999999999999</v>
      </c>
      <c r="G30" s="1">
        <v>50.007087733562386</v>
      </c>
    </row>
    <row r="31" spans="1:9" ht="15" customHeight="1" x14ac:dyDescent="0.2">
      <c r="A31" s="16">
        <v>39814</v>
      </c>
      <c r="B31" s="1">
        <v>50.813000000000002</v>
      </c>
      <c r="C31" s="1">
        <v>1.228</v>
      </c>
      <c r="E31" s="1">
        <v>2.246</v>
      </c>
      <c r="F31" s="1">
        <v>54.287000000000006</v>
      </c>
      <c r="G31" s="1">
        <v>50.007087733562386</v>
      </c>
    </row>
    <row r="32" spans="1:9" ht="15" customHeight="1" x14ac:dyDescent="0.2">
      <c r="A32" s="16">
        <v>40179</v>
      </c>
      <c r="B32" s="1">
        <v>59.709000000000003</v>
      </c>
      <c r="C32" s="1">
        <v>2.2280000000000002</v>
      </c>
      <c r="E32" s="1">
        <v>4.9690000000000003</v>
      </c>
      <c r="F32" s="1">
        <v>66.906000000000006</v>
      </c>
      <c r="G32" s="1">
        <v>50.007087733562386</v>
      </c>
    </row>
    <row r="33" spans="1:7" ht="15" customHeight="1" x14ac:dyDescent="0.2">
      <c r="A33" s="16">
        <v>40544</v>
      </c>
      <c r="B33" s="1">
        <v>33.606000000000002</v>
      </c>
      <c r="C33" s="1">
        <v>5.1150000000000002</v>
      </c>
      <c r="E33" s="1">
        <v>18.22</v>
      </c>
      <c r="F33" s="1">
        <v>56.941000000000003</v>
      </c>
      <c r="G33" s="1">
        <v>50.007087733562386</v>
      </c>
    </row>
    <row r="34" spans="1:7" ht="15" customHeight="1" x14ac:dyDescent="0.2">
      <c r="A34" s="16">
        <v>40909</v>
      </c>
      <c r="B34" s="1">
        <v>17.326000000000001</v>
      </c>
      <c r="C34" s="1">
        <v>1.1499999999999999</v>
      </c>
      <c r="E34" s="1">
        <v>4.3780000000000001</v>
      </c>
      <c r="F34" s="1">
        <v>22.853999999999999</v>
      </c>
      <c r="G34" s="1">
        <v>50.007087733562386</v>
      </c>
    </row>
    <row r="35" spans="1:7" ht="15" customHeight="1" x14ac:dyDescent="0.2">
      <c r="A35" s="16">
        <v>41275</v>
      </c>
      <c r="B35" s="1">
        <v>18.245000000000001</v>
      </c>
      <c r="C35" s="1">
        <v>1.81</v>
      </c>
      <c r="E35" s="1">
        <v>22.628</v>
      </c>
      <c r="F35" s="1">
        <v>42.683</v>
      </c>
      <c r="G35" s="1">
        <v>50.007087733562386</v>
      </c>
    </row>
    <row r="36" spans="1:7" ht="15" customHeight="1" x14ac:dyDescent="0.2">
      <c r="A36" s="16">
        <v>41640</v>
      </c>
      <c r="B36" s="1">
        <v>25.093130000000002</v>
      </c>
      <c r="C36" s="1">
        <v>2.4403787999999995</v>
      </c>
      <c r="E36" s="1">
        <v>11.750999999999999</v>
      </c>
      <c r="F36" s="1">
        <v>39.284508799999998</v>
      </c>
      <c r="G36" s="1">
        <v>50.007087733562386</v>
      </c>
    </row>
    <row r="37" spans="1:7" ht="15" customHeight="1" x14ac:dyDescent="0.2">
      <c r="A37" s="16">
        <v>42005</v>
      </c>
      <c r="B37" s="1">
        <v>25.9085</v>
      </c>
      <c r="C37" s="1">
        <v>1.4327300000000003</v>
      </c>
      <c r="E37" s="1">
        <v>4.9249999999999998</v>
      </c>
      <c r="F37" s="1">
        <v>32.26623</v>
      </c>
      <c r="G37" s="1">
        <v>50.007087733562386</v>
      </c>
    </row>
    <row r="38" spans="1:7" ht="15" customHeight="1" x14ac:dyDescent="0.2">
      <c r="A38" s="16">
        <v>42370</v>
      </c>
      <c r="B38" s="1">
        <v>25.580389160999996</v>
      </c>
      <c r="C38" s="1">
        <v>1.4327300000000001</v>
      </c>
      <c r="E38" s="1">
        <v>5.9249999999999998</v>
      </c>
      <c r="F38" s="1">
        <v>32.938119160999996</v>
      </c>
      <c r="G38" s="1">
        <v>50.007087733562386</v>
      </c>
    </row>
    <row r="39" spans="1:7" ht="15" customHeight="1" x14ac:dyDescent="0.2">
      <c r="A39" s="16">
        <v>42736</v>
      </c>
      <c r="B39" s="1">
        <v>39.966000000000001</v>
      </c>
      <c r="C39" s="1">
        <v>6.8422000000000001</v>
      </c>
      <c r="D39" s="1">
        <v>4</v>
      </c>
      <c r="E39" s="1">
        <v>16.396000000000001</v>
      </c>
      <c r="F39" s="1">
        <v>67.2042</v>
      </c>
      <c r="G39" s="1">
        <v>50.007087733562386</v>
      </c>
    </row>
    <row r="40" spans="1:7" ht="15" customHeight="1" x14ac:dyDescent="0.2">
      <c r="A40" s="16">
        <v>43101</v>
      </c>
      <c r="B40" s="1">
        <v>24.279399999999999</v>
      </c>
      <c r="C40" s="1">
        <v>4.7156000000000002</v>
      </c>
      <c r="D40" s="1">
        <v>0.159</v>
      </c>
      <c r="E40" s="1">
        <v>5.81</v>
      </c>
      <c r="F40" s="1">
        <v>34.963999999999999</v>
      </c>
      <c r="G40" s="1">
        <v>50.007087733562386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K18" sqref="K18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9" t="s">
        <v>129</v>
      </c>
      <c r="B1" s="12"/>
    </row>
    <row r="2" spans="1:8" ht="15" customHeight="1" x14ac:dyDescent="0.25">
      <c r="A2" s="29" t="s">
        <v>130</v>
      </c>
      <c r="B2" s="30"/>
      <c r="C2" s="23"/>
      <c r="D2" s="23"/>
      <c r="E2" s="23"/>
      <c r="F2" s="23"/>
      <c r="G2" s="23"/>
      <c r="H2" s="23"/>
    </row>
    <row r="3" spans="1:8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8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8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8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8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8" ht="15" customHeight="1" x14ac:dyDescent="0.25">
      <c r="A10" s="11"/>
      <c r="B10" s="11"/>
      <c r="C10" s="11"/>
      <c r="D10" s="11"/>
      <c r="E10" s="11"/>
      <c r="F10" s="11"/>
      <c r="G10" s="11"/>
      <c r="H10" s="11"/>
    </row>
    <row r="11" spans="1:8" ht="15" customHeight="1" x14ac:dyDescent="0.25">
      <c r="A11" s="11"/>
      <c r="B11" s="11"/>
      <c r="C11" s="11"/>
      <c r="D11" s="11"/>
      <c r="E11" s="11"/>
      <c r="F11" s="11"/>
      <c r="G11" s="11"/>
      <c r="H11" s="11"/>
    </row>
    <row r="12" spans="1:8" ht="15" customHeight="1" x14ac:dyDescent="0.25">
      <c r="A12" s="11"/>
      <c r="B12" s="11"/>
      <c r="C12" s="11"/>
      <c r="D12" s="11"/>
      <c r="E12" s="11"/>
      <c r="F12" s="11"/>
      <c r="G12" s="11"/>
      <c r="H12" s="11"/>
    </row>
    <row r="13" spans="1:8" ht="1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8" ht="15" customHeight="1" x14ac:dyDescent="0.25">
      <c r="A14" s="11"/>
      <c r="B14" s="11"/>
      <c r="C14" s="11"/>
      <c r="D14" s="11"/>
      <c r="E14" s="11"/>
      <c r="F14" s="11"/>
      <c r="G14" s="11"/>
      <c r="H14" s="11"/>
    </row>
    <row r="15" spans="1:8" ht="15" customHeight="1" x14ac:dyDescent="0.25">
      <c r="A15" s="11"/>
      <c r="B15" s="11"/>
      <c r="C15" s="11"/>
      <c r="D15" s="11"/>
      <c r="E15" s="11"/>
      <c r="F15" s="11"/>
      <c r="G15" s="11"/>
      <c r="H15" s="11"/>
    </row>
    <row r="16" spans="1:8" ht="1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8" ht="1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8" ht="15" customHeight="1" x14ac:dyDescent="0.25">
      <c r="A18" s="11"/>
      <c r="B18" s="11"/>
      <c r="C18" s="11"/>
      <c r="D18" s="11"/>
      <c r="E18" s="11"/>
      <c r="F18" s="11"/>
      <c r="G18" s="11"/>
      <c r="H18" s="11"/>
    </row>
    <row r="19" spans="1:8" ht="15" customHeight="1" x14ac:dyDescent="0.25">
      <c r="A19" s="11"/>
      <c r="B19" s="11"/>
      <c r="C19" s="11"/>
      <c r="D19" s="11"/>
      <c r="E19" s="11"/>
      <c r="F19" s="11"/>
      <c r="G19" s="11"/>
      <c r="H19" s="11"/>
    </row>
    <row r="20" spans="1:8" ht="1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8" ht="15" customHeight="1" x14ac:dyDescent="0.25">
      <c r="A21" s="11"/>
      <c r="B21" s="11"/>
      <c r="C21" s="11"/>
      <c r="D21" s="11"/>
      <c r="E21" s="11"/>
      <c r="F21" s="11"/>
      <c r="G21" s="11"/>
      <c r="H21" s="11"/>
    </row>
    <row r="22" spans="1:8" ht="15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8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8" ht="1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8" ht="15" customHeight="1" x14ac:dyDescent="0.25">
      <c r="A25" s="23"/>
      <c r="B25" s="72" t="s">
        <v>104</v>
      </c>
      <c r="C25" s="72" t="s">
        <v>111</v>
      </c>
      <c r="D25" s="72" t="s">
        <v>56</v>
      </c>
      <c r="E25" s="72" t="s">
        <v>72</v>
      </c>
      <c r="F25" s="23" t="s">
        <v>37</v>
      </c>
      <c r="G25" s="11"/>
      <c r="H25" s="11"/>
    </row>
    <row r="26" spans="1:8" ht="15" customHeight="1" x14ac:dyDescent="0.2">
      <c r="A26" s="23" t="s">
        <v>38</v>
      </c>
      <c r="B26" s="32">
        <v>16.684924527110393</v>
      </c>
      <c r="C26" s="32">
        <v>10.840778765796086</v>
      </c>
      <c r="D26" s="32">
        <v>1.5966337379370539</v>
      </c>
      <c r="E26" s="32">
        <v>6.9282759102075371</v>
      </c>
      <c r="F26" s="32">
        <v>36.050612941051071</v>
      </c>
      <c r="G26" s="23"/>
      <c r="H26" s="23"/>
    </row>
    <row r="27" spans="1:8" ht="15" customHeight="1" x14ac:dyDescent="0.2">
      <c r="A27" s="23" t="s">
        <v>39</v>
      </c>
      <c r="B27" s="32">
        <v>16.417106935411354</v>
      </c>
      <c r="C27" s="32">
        <v>10.651080615281277</v>
      </c>
      <c r="D27" s="32">
        <v>1.3305314556143784</v>
      </c>
      <c r="E27" s="32">
        <v>7.1735798112861753</v>
      </c>
      <c r="F27" s="32">
        <v>35.572298817593186</v>
      </c>
      <c r="G27" s="23"/>
      <c r="H27" s="23"/>
    </row>
    <row r="28" spans="1:8" ht="15" customHeight="1" x14ac:dyDescent="0.2">
      <c r="A28" s="23" t="s">
        <v>40</v>
      </c>
      <c r="B28" s="32">
        <v>17.853471645996258</v>
      </c>
      <c r="C28" s="32">
        <v>10.178637667129159</v>
      </c>
      <c r="D28" s="32">
        <v>1.1758651329249443</v>
      </c>
      <c r="E28" s="32">
        <v>7.8551684544535014</v>
      </c>
      <c r="F28" s="32">
        <v>37.063142900503863</v>
      </c>
      <c r="G28" s="23"/>
      <c r="H28" s="23"/>
    </row>
    <row r="29" spans="1:8" ht="15" customHeight="1" x14ac:dyDescent="0.2">
      <c r="A29" s="23" t="s">
        <v>41</v>
      </c>
      <c r="B29" s="32">
        <v>20.078191836000137</v>
      </c>
      <c r="C29" s="32">
        <v>10.57963567255071</v>
      </c>
      <c r="D29" s="32">
        <v>1.4502598697412266</v>
      </c>
      <c r="E29" s="32">
        <v>6.9222431680457763</v>
      </c>
      <c r="F29" s="32">
        <v>39.030330546337851</v>
      </c>
      <c r="G29" s="23"/>
      <c r="H29" s="23"/>
    </row>
    <row r="30" spans="1:8" ht="15" customHeight="1" x14ac:dyDescent="0.2">
      <c r="A30" s="1" t="s">
        <v>42</v>
      </c>
      <c r="B30" s="17">
        <v>31.643237480452026</v>
      </c>
      <c r="C30" s="17">
        <v>20.724238667521117</v>
      </c>
      <c r="D30" s="17">
        <v>2.1770836184054119</v>
      </c>
      <c r="E30" s="17">
        <v>7.8124035988019171</v>
      </c>
      <c r="F30" s="17">
        <v>62.356963365180462</v>
      </c>
    </row>
    <row r="31" spans="1:8" ht="15" customHeight="1" x14ac:dyDescent="0.2">
      <c r="A31" s="1" t="s">
        <v>43</v>
      </c>
      <c r="B31" s="17">
        <v>30.840476368593745</v>
      </c>
      <c r="C31" s="17">
        <v>20.537196533652768</v>
      </c>
      <c r="D31" s="17">
        <v>2.349638739094412</v>
      </c>
      <c r="E31" s="17">
        <v>7.3875591514797891</v>
      </c>
      <c r="F31" s="17">
        <v>61.11487079282071</v>
      </c>
    </row>
    <row r="32" spans="1:8" ht="15" customHeight="1" x14ac:dyDescent="0.2">
      <c r="A32" s="1" t="s">
        <v>44</v>
      </c>
      <c r="B32" s="17">
        <v>31.635721021083739</v>
      </c>
      <c r="C32" s="17">
        <v>15.616042035156871</v>
      </c>
      <c r="D32" s="17">
        <v>2.2748094287589575</v>
      </c>
      <c r="E32" s="17">
        <v>7.2716740034087648</v>
      </c>
      <c r="F32" s="17">
        <v>56.798246488408331</v>
      </c>
    </row>
    <row r="33" spans="1:6" ht="15" customHeight="1" x14ac:dyDescent="0.2">
      <c r="A33" s="1" t="s">
        <v>45</v>
      </c>
      <c r="B33" s="17">
        <v>32.028173268833079</v>
      </c>
      <c r="C33" s="17">
        <v>16.536947799012079</v>
      </c>
      <c r="D33" s="17">
        <v>2.6637002439477966</v>
      </c>
      <c r="E33" s="17">
        <v>8.2411782222434908</v>
      </c>
      <c r="F33" s="17">
        <v>59.469999534036447</v>
      </c>
    </row>
    <row r="34" spans="1:6" ht="15" customHeight="1" x14ac:dyDescent="0.2">
      <c r="A34" s="1" t="s">
        <v>46</v>
      </c>
      <c r="B34" s="17">
        <v>31.638120062102193</v>
      </c>
      <c r="C34" s="17">
        <v>15.22382891004121</v>
      </c>
      <c r="D34" s="17">
        <v>2.997981194768458</v>
      </c>
      <c r="E34" s="17">
        <v>9.57921205898087</v>
      </c>
      <c r="F34" s="17">
        <v>59.439142225892738</v>
      </c>
    </row>
    <row r="35" spans="1:6" ht="15" customHeight="1" x14ac:dyDescent="0.2">
      <c r="A35" s="1" t="s">
        <v>47</v>
      </c>
      <c r="B35" s="17">
        <v>28.534258238484234</v>
      </c>
      <c r="C35" s="17">
        <v>13.717897392954125</v>
      </c>
      <c r="D35" s="17">
        <v>3.5675677586587704</v>
      </c>
      <c r="E35" s="17">
        <v>10.245871553660804</v>
      </c>
      <c r="F35" s="17">
        <v>56.065594943757937</v>
      </c>
    </row>
    <row r="36" spans="1:6" ht="15" customHeight="1" x14ac:dyDescent="0.2">
      <c r="A36" s="1" t="s">
        <v>48</v>
      </c>
      <c r="B36" s="17">
        <v>28.286190507344809</v>
      </c>
      <c r="C36" s="17">
        <v>13.878164763594429</v>
      </c>
      <c r="D36" s="17">
        <v>4.4313556577754003</v>
      </c>
      <c r="E36" s="17">
        <v>10.429584959753489</v>
      </c>
      <c r="F36" s="17">
        <v>57.025295888468129</v>
      </c>
    </row>
    <row r="37" spans="1:6" ht="15" customHeight="1" x14ac:dyDescent="0.2">
      <c r="A37" s="1" t="s">
        <v>49</v>
      </c>
      <c r="B37" s="17">
        <v>30.618658509612406</v>
      </c>
      <c r="C37" s="17">
        <v>15.034138344036604</v>
      </c>
      <c r="D37" s="17">
        <v>4.7869164721462782</v>
      </c>
      <c r="E37" s="17">
        <v>10.723791593733553</v>
      </c>
      <c r="F37" s="17">
        <v>61.163504919528847</v>
      </c>
    </row>
    <row r="38" spans="1:6" ht="15" customHeight="1" x14ac:dyDescent="0.2">
      <c r="A38" s="1" t="s">
        <v>50</v>
      </c>
      <c r="B38" s="17">
        <v>33.517924010984416</v>
      </c>
      <c r="C38" s="17">
        <v>14.270198360447869</v>
      </c>
      <c r="D38" s="17">
        <v>4.7278342329514933</v>
      </c>
      <c r="E38" s="17">
        <v>11.271620454324212</v>
      </c>
      <c r="F38" s="17">
        <v>63.787577058708003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4"/>
  <sheetViews>
    <sheetView workbookViewId="0">
      <selection activeCell="I25" sqref="I25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100</v>
      </c>
      <c r="B1" s="12"/>
    </row>
    <row r="2" spans="1:9" ht="15" customHeight="1" x14ac:dyDescent="0.2">
      <c r="A2" s="10" t="s">
        <v>101</v>
      </c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</row>
    <row r="24" spans="1:9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3"/>
    </row>
    <row r="25" spans="1:9" ht="15" customHeight="1" x14ac:dyDescent="0.25">
      <c r="A25" s="24"/>
      <c r="B25" s="12" t="s">
        <v>106</v>
      </c>
      <c r="C25" s="12" t="s">
        <v>55</v>
      </c>
      <c r="D25" s="12" t="s">
        <v>56</v>
      </c>
      <c r="E25" s="12" t="s">
        <v>125</v>
      </c>
      <c r="F25" s="23"/>
      <c r="G25" s="27"/>
      <c r="H25" s="23"/>
      <c r="I25" s="33"/>
    </row>
    <row r="26" spans="1:9" ht="15" customHeight="1" x14ac:dyDescent="0.2">
      <c r="A26" s="34">
        <v>40422</v>
      </c>
      <c r="B26" s="35">
        <v>96.848244401729005</v>
      </c>
      <c r="C26" s="24">
        <v>51.509525333538598</v>
      </c>
      <c r="D26" s="24">
        <v>35.988923807831704</v>
      </c>
      <c r="E26" s="35">
        <v>93</v>
      </c>
      <c r="F26" s="23"/>
      <c r="G26" s="23"/>
      <c r="H26" s="23"/>
      <c r="I26" s="23"/>
    </row>
    <row r="27" spans="1:9" ht="15" customHeight="1" x14ac:dyDescent="0.2">
      <c r="A27" s="34">
        <v>40429</v>
      </c>
      <c r="B27" s="35">
        <v>96.194085712066794</v>
      </c>
      <c r="C27" s="24">
        <v>48.126290491591199</v>
      </c>
      <c r="D27" s="24">
        <v>35.609238881691603</v>
      </c>
      <c r="E27" s="35">
        <v>86.7395833333333</v>
      </c>
      <c r="F27" s="23"/>
      <c r="G27" s="23"/>
      <c r="H27" s="23"/>
      <c r="I27" s="23"/>
    </row>
    <row r="28" spans="1:9" ht="15" customHeight="1" x14ac:dyDescent="0.2">
      <c r="A28" s="34">
        <v>40436</v>
      </c>
      <c r="B28" s="35">
        <v>95.427274237707806</v>
      </c>
      <c r="C28" s="24">
        <v>47.823344595655698</v>
      </c>
      <c r="D28" s="24">
        <v>35.614754490160102</v>
      </c>
      <c r="E28" s="35">
        <v>85.65625</v>
      </c>
      <c r="F28" s="23"/>
      <c r="G28" s="23"/>
      <c r="H28" s="23"/>
      <c r="I28" s="23"/>
    </row>
    <row r="29" spans="1:9" ht="15" customHeight="1" x14ac:dyDescent="0.2">
      <c r="A29" s="25">
        <v>40443</v>
      </c>
      <c r="B29" s="36">
        <v>96.555272292878797</v>
      </c>
      <c r="C29" s="37">
        <v>47.826844519139101</v>
      </c>
      <c r="D29" s="37">
        <v>33.222377402479999</v>
      </c>
      <c r="E29" s="36">
        <v>87.1979166666667</v>
      </c>
    </row>
    <row r="30" spans="1:9" ht="15" customHeight="1" x14ac:dyDescent="0.2">
      <c r="A30" s="25">
        <v>40450</v>
      </c>
      <c r="B30" s="36">
        <v>98.991845253940397</v>
      </c>
      <c r="C30" s="37">
        <v>47.480692199648402</v>
      </c>
      <c r="D30" s="37">
        <v>33.089243775165301</v>
      </c>
      <c r="E30" s="36">
        <v>87.40625</v>
      </c>
    </row>
    <row r="31" spans="1:9" ht="15" customHeight="1" x14ac:dyDescent="0.2">
      <c r="A31" s="25">
        <v>40457</v>
      </c>
      <c r="B31" s="36">
        <v>103.038795186737</v>
      </c>
      <c r="C31" s="37">
        <v>47.411433607698903</v>
      </c>
      <c r="D31" s="37">
        <v>33.6640545129735</v>
      </c>
      <c r="E31" s="36">
        <v>94.130952380952394</v>
      </c>
    </row>
    <row r="32" spans="1:9" ht="15" customHeight="1" x14ac:dyDescent="0.2">
      <c r="A32" s="25">
        <v>40464</v>
      </c>
      <c r="B32" s="36">
        <v>105.95126435388801</v>
      </c>
      <c r="C32" s="37">
        <v>47.9907279577941</v>
      </c>
      <c r="D32" s="37">
        <v>35.889244904185098</v>
      </c>
      <c r="E32" s="36">
        <v>99.892857142857096</v>
      </c>
    </row>
    <row r="33" spans="1:5" ht="15" customHeight="1" x14ac:dyDescent="0.2">
      <c r="A33" s="25">
        <v>40471</v>
      </c>
      <c r="B33" s="36">
        <v>104.472110820673</v>
      </c>
      <c r="C33" s="37">
        <v>47.3403282376212</v>
      </c>
      <c r="D33" s="37">
        <v>37.941736315114198</v>
      </c>
      <c r="E33" s="36">
        <v>100.892857142857</v>
      </c>
    </row>
    <row r="34" spans="1:5" ht="15" customHeight="1" x14ac:dyDescent="0.2">
      <c r="A34" s="25">
        <v>40478</v>
      </c>
      <c r="B34" s="36">
        <v>102.604948976917</v>
      </c>
      <c r="C34" s="37">
        <v>46.619847874224597</v>
      </c>
      <c r="D34" s="37">
        <v>39.0082748205255</v>
      </c>
      <c r="E34" s="36">
        <v>95.497537382362694</v>
      </c>
    </row>
    <row r="35" spans="1:5" ht="15" customHeight="1" x14ac:dyDescent="0.2">
      <c r="A35" s="25">
        <v>40485</v>
      </c>
      <c r="B35" s="36">
        <v>100.25731274506801</v>
      </c>
      <c r="C35" s="37">
        <v>46.497016770113298</v>
      </c>
      <c r="D35" s="37">
        <v>40.451860470093003</v>
      </c>
      <c r="E35" s="36">
        <v>96.149978404355195</v>
      </c>
    </row>
    <row r="36" spans="1:5" ht="15" customHeight="1" x14ac:dyDescent="0.2">
      <c r="A36" s="25">
        <v>40492</v>
      </c>
      <c r="B36" s="36">
        <v>99.375889144760293</v>
      </c>
      <c r="C36" s="37">
        <v>46.206202976541398</v>
      </c>
      <c r="D36" s="37">
        <v>40.410280382017497</v>
      </c>
      <c r="E36" s="36">
        <v>96.5833333333333</v>
      </c>
    </row>
    <row r="37" spans="1:5" ht="15" customHeight="1" x14ac:dyDescent="0.2">
      <c r="A37" s="25">
        <v>40499</v>
      </c>
      <c r="B37" s="36">
        <v>96.066111709346401</v>
      </c>
      <c r="C37" s="37">
        <v>46.415764335812099</v>
      </c>
      <c r="D37" s="37">
        <v>40.150283303626303</v>
      </c>
      <c r="E37" s="36">
        <v>94.329566158143507</v>
      </c>
    </row>
    <row r="38" spans="1:5" ht="15" customHeight="1" x14ac:dyDescent="0.2">
      <c r="A38" s="25">
        <v>40506</v>
      </c>
      <c r="B38" s="36">
        <v>97.428484500987196</v>
      </c>
      <c r="C38" s="37">
        <v>46.840999114748499</v>
      </c>
      <c r="D38" s="37">
        <v>41.506742302720099</v>
      </c>
      <c r="E38" s="36">
        <v>95.566920491935306</v>
      </c>
    </row>
    <row r="39" spans="1:5" ht="15" customHeight="1" x14ac:dyDescent="0.2">
      <c r="A39" s="25">
        <v>40513</v>
      </c>
      <c r="B39" s="36">
        <v>100.92747924809601</v>
      </c>
      <c r="C39" s="37">
        <v>48.5539375860753</v>
      </c>
      <c r="D39" s="37">
        <v>42.669798126300201</v>
      </c>
      <c r="E39" s="36">
        <v>96.505428108788607</v>
      </c>
    </row>
    <row r="40" spans="1:5" ht="15" customHeight="1" x14ac:dyDescent="0.2">
      <c r="A40" s="25">
        <v>40520</v>
      </c>
      <c r="B40" s="36">
        <v>101.51096749527299</v>
      </c>
      <c r="C40" s="37">
        <v>49.694554273602897</v>
      </c>
      <c r="D40" s="37">
        <v>43.3049609453724</v>
      </c>
      <c r="E40" s="36">
        <v>97.9211357812828</v>
      </c>
    </row>
    <row r="41" spans="1:5" ht="15" customHeight="1" x14ac:dyDescent="0.2">
      <c r="A41" s="25">
        <v>40527</v>
      </c>
      <c r="B41" s="36">
        <v>101.25783052873599</v>
      </c>
      <c r="C41" s="37">
        <v>49.975842886974696</v>
      </c>
      <c r="D41" s="37">
        <v>51.510652211968001</v>
      </c>
      <c r="E41" s="36">
        <v>98.223345126710697</v>
      </c>
    </row>
    <row r="42" spans="1:5" ht="15" customHeight="1" x14ac:dyDescent="0.2">
      <c r="A42" s="25">
        <v>40527</v>
      </c>
      <c r="B42" s="36">
        <v>101.25783052873599</v>
      </c>
      <c r="C42" s="37">
        <v>49.975842886974696</v>
      </c>
      <c r="D42" s="37">
        <v>43.510652211968001</v>
      </c>
      <c r="E42" s="36">
        <v>98.223345126710697</v>
      </c>
    </row>
    <row r="43" spans="1:5" ht="15" customHeight="1" x14ac:dyDescent="0.2">
      <c r="A43" s="25">
        <v>40534</v>
      </c>
      <c r="B43" s="36">
        <v>101.71428571428601</v>
      </c>
      <c r="C43" s="37">
        <v>49.8333333333333</v>
      </c>
      <c r="D43" s="37">
        <v>43.571428571428598</v>
      </c>
      <c r="E43" s="36">
        <v>99.321428571428598</v>
      </c>
    </row>
    <row r="44" spans="1:5" ht="15" customHeight="1" x14ac:dyDescent="0.2">
      <c r="A44" s="25">
        <v>40541</v>
      </c>
      <c r="B44" s="36">
        <v>101.13499909080301</v>
      </c>
      <c r="C44" s="37">
        <v>49.654506533007897</v>
      </c>
      <c r="D44" s="37">
        <v>43.575968387917897</v>
      </c>
      <c r="E44" s="36">
        <v>98.614561393178406</v>
      </c>
    </row>
    <row r="45" spans="1:5" ht="15" customHeight="1" x14ac:dyDescent="0.2">
      <c r="A45" s="25">
        <v>40548</v>
      </c>
      <c r="B45" s="36">
        <v>98.1175102355256</v>
      </c>
      <c r="C45" s="37">
        <v>50.735575261525597</v>
      </c>
      <c r="D45" s="37">
        <v>43.5925984680716</v>
      </c>
      <c r="E45" s="36">
        <v>96.75</v>
      </c>
    </row>
    <row r="46" spans="1:5" ht="15" customHeight="1" x14ac:dyDescent="0.2">
      <c r="A46" s="25">
        <v>40555</v>
      </c>
      <c r="B46" s="36">
        <v>98.856750652250497</v>
      </c>
      <c r="C46" s="37">
        <v>50.794489721999703</v>
      </c>
      <c r="D46" s="37">
        <v>42.610093211949597</v>
      </c>
      <c r="E46" s="36">
        <v>95.955660204980902</v>
      </c>
    </row>
    <row r="47" spans="1:5" ht="15" customHeight="1" x14ac:dyDescent="0.2">
      <c r="A47" s="25">
        <v>40562</v>
      </c>
      <c r="B47" s="36">
        <v>99.474658355004095</v>
      </c>
      <c r="C47" s="37">
        <v>51.780100330156301</v>
      </c>
      <c r="D47" s="37">
        <v>42.256114565562598</v>
      </c>
      <c r="E47" s="36">
        <v>96.196191388955398</v>
      </c>
    </row>
    <row r="48" spans="1:5" ht="15" customHeight="1" x14ac:dyDescent="0.2">
      <c r="A48" s="25">
        <v>40569</v>
      </c>
      <c r="B48" s="36">
        <v>98.081358549008399</v>
      </c>
      <c r="C48" s="37">
        <v>51.061905396123798</v>
      </c>
      <c r="D48" s="37">
        <v>41.970681897628701</v>
      </c>
      <c r="E48" s="36">
        <v>95.419101733770205</v>
      </c>
    </row>
    <row r="49" spans="1:5" ht="15" customHeight="1" x14ac:dyDescent="0.2">
      <c r="A49" s="25">
        <v>40576</v>
      </c>
      <c r="B49" s="36">
        <v>96.953880736169296</v>
      </c>
      <c r="C49" s="37">
        <v>52.620862904902303</v>
      </c>
      <c r="D49" s="37">
        <v>42.465515585094998</v>
      </c>
      <c r="E49" s="36">
        <v>96.035714285714306</v>
      </c>
    </row>
    <row r="50" spans="1:5" ht="15" customHeight="1" x14ac:dyDescent="0.2">
      <c r="A50" s="25">
        <v>40583</v>
      </c>
      <c r="B50" s="36">
        <v>98.994099144230901</v>
      </c>
      <c r="C50" s="37">
        <v>53.467195241080297</v>
      </c>
      <c r="D50" s="37">
        <v>42.434947347893697</v>
      </c>
      <c r="E50" s="36">
        <v>95.152269335397705</v>
      </c>
    </row>
    <row r="51" spans="1:5" ht="15" customHeight="1" x14ac:dyDescent="0.2">
      <c r="A51" s="25">
        <v>40590</v>
      </c>
      <c r="B51" s="36">
        <v>99.123220606609607</v>
      </c>
      <c r="C51" s="37">
        <v>53.614951434951799</v>
      </c>
      <c r="D51" s="37">
        <v>41.835241978517203</v>
      </c>
      <c r="E51" s="36">
        <v>95.074031607772298</v>
      </c>
    </row>
    <row r="52" spans="1:5" ht="15" customHeight="1" x14ac:dyDescent="0.2">
      <c r="A52" s="25">
        <v>40597</v>
      </c>
      <c r="B52" s="36">
        <v>101.371290929183</v>
      </c>
      <c r="C52" s="37">
        <v>52.623912903779399</v>
      </c>
      <c r="D52" s="37">
        <v>42.011749710376101</v>
      </c>
      <c r="E52" s="36">
        <v>96.363756328843607</v>
      </c>
    </row>
    <row r="53" spans="1:5" ht="15" customHeight="1" x14ac:dyDescent="0.2">
      <c r="A53" s="25">
        <v>40604</v>
      </c>
      <c r="B53" s="36">
        <v>102.24281796343701</v>
      </c>
      <c r="C53" s="37">
        <v>52.620883760136401</v>
      </c>
      <c r="D53" s="37">
        <v>42.788652406359198</v>
      </c>
      <c r="E53" s="36">
        <v>95.276933500067102</v>
      </c>
    </row>
    <row r="54" spans="1:5" ht="15" customHeight="1" x14ac:dyDescent="0.2">
      <c r="A54" s="25">
        <v>40611</v>
      </c>
      <c r="B54" s="36">
        <v>102.423206369227</v>
      </c>
      <c r="C54" s="37">
        <v>54.539340545366997</v>
      </c>
      <c r="D54" s="37">
        <v>41.9073819502254</v>
      </c>
      <c r="E54" s="36">
        <v>94.621123035893305</v>
      </c>
    </row>
    <row r="55" spans="1:5" ht="15" customHeight="1" x14ac:dyDescent="0.2">
      <c r="A55" s="25">
        <v>40618</v>
      </c>
      <c r="B55" s="36">
        <v>102.82972995138999</v>
      </c>
      <c r="C55" s="37">
        <v>55.5449756312657</v>
      </c>
      <c r="D55" s="37">
        <v>42.2434198378728</v>
      </c>
      <c r="E55" s="36">
        <v>93</v>
      </c>
    </row>
    <row r="56" spans="1:5" ht="15" customHeight="1" x14ac:dyDescent="0.2">
      <c r="A56" s="25">
        <v>40625</v>
      </c>
      <c r="B56" s="36">
        <v>103.591720837192</v>
      </c>
      <c r="C56" s="37">
        <v>54.445324114424302</v>
      </c>
      <c r="D56" s="37">
        <v>41.7336769493037</v>
      </c>
      <c r="E56" s="36">
        <v>92.225825328525502</v>
      </c>
    </row>
    <row r="57" spans="1:5" ht="15" customHeight="1" x14ac:dyDescent="0.2">
      <c r="A57" s="25">
        <v>40632</v>
      </c>
      <c r="B57" s="36">
        <v>101.783309897311</v>
      </c>
      <c r="C57" s="37">
        <v>54.0994652533345</v>
      </c>
      <c r="D57" s="37">
        <v>41.279129623761001</v>
      </c>
      <c r="E57" s="36">
        <v>90.825426893606206</v>
      </c>
    </row>
    <row r="58" spans="1:5" ht="15" customHeight="1" x14ac:dyDescent="0.2">
      <c r="A58" s="25">
        <v>40639</v>
      </c>
      <c r="B58" s="36">
        <v>101.771535447403</v>
      </c>
      <c r="C58" s="37">
        <v>53.7170042970927</v>
      </c>
      <c r="D58" s="37">
        <v>41.248973616207302</v>
      </c>
      <c r="E58" s="36">
        <v>91.435895620402107</v>
      </c>
    </row>
    <row r="59" spans="1:5" ht="15" customHeight="1" x14ac:dyDescent="0.2">
      <c r="A59" s="25">
        <v>40646</v>
      </c>
      <c r="B59" s="36">
        <v>101.210712655168</v>
      </c>
      <c r="C59" s="37">
        <v>53.096853015769597</v>
      </c>
      <c r="D59" s="37">
        <v>40.816994026998202</v>
      </c>
      <c r="E59" s="36">
        <v>91.068635839013893</v>
      </c>
    </row>
    <row r="60" spans="1:5" ht="15" customHeight="1" x14ac:dyDescent="0.2">
      <c r="A60" s="25">
        <v>40660</v>
      </c>
      <c r="B60" s="36">
        <v>101.99188605513901</v>
      </c>
      <c r="C60" s="37">
        <v>51.855190969460097</v>
      </c>
      <c r="D60" s="37">
        <v>40.185905703501298</v>
      </c>
      <c r="E60" s="36">
        <v>91.504039092482401</v>
      </c>
    </row>
    <row r="61" spans="1:5" ht="15" customHeight="1" x14ac:dyDescent="0.2">
      <c r="A61" s="25">
        <v>40667</v>
      </c>
      <c r="B61" s="36">
        <v>101.398271475116</v>
      </c>
      <c r="C61" s="37">
        <v>50.731485086554699</v>
      </c>
      <c r="D61" s="37">
        <v>39.941059508036702</v>
      </c>
      <c r="E61" s="36">
        <v>91.258446894490405</v>
      </c>
    </row>
    <row r="62" spans="1:5" ht="15" customHeight="1" x14ac:dyDescent="0.2">
      <c r="A62" s="25">
        <v>40674</v>
      </c>
      <c r="B62" s="36">
        <v>101.425245205986</v>
      </c>
      <c r="C62" s="37">
        <v>50.240586182189602</v>
      </c>
      <c r="D62" s="37">
        <v>39.501627363356498</v>
      </c>
      <c r="E62" s="36">
        <v>91.280061465602699</v>
      </c>
    </row>
    <row r="63" spans="1:5" ht="15" customHeight="1" x14ac:dyDescent="0.2">
      <c r="A63" s="25">
        <v>40681</v>
      </c>
      <c r="B63" s="36">
        <v>100.847820472186</v>
      </c>
      <c r="C63" s="37">
        <v>50.248495798837503</v>
      </c>
      <c r="D63" s="37">
        <v>39.342402235758399</v>
      </c>
      <c r="E63" s="36">
        <v>90.928656039833697</v>
      </c>
    </row>
    <row r="64" spans="1:5" ht="15" customHeight="1" x14ac:dyDescent="0.2">
      <c r="A64" s="25">
        <v>40688</v>
      </c>
      <c r="B64" s="36">
        <v>101.100632356612</v>
      </c>
      <c r="C64" s="37">
        <v>49.874569360394197</v>
      </c>
      <c r="D64" s="37">
        <v>39.565852089004203</v>
      </c>
      <c r="E64" s="36">
        <v>90.931251022298099</v>
      </c>
    </row>
    <row r="65" spans="1:5" ht="15" customHeight="1" x14ac:dyDescent="0.2">
      <c r="A65" s="25">
        <v>40695</v>
      </c>
      <c r="B65" s="36">
        <v>101.562004429369</v>
      </c>
      <c r="C65" s="37">
        <v>50.547498774716303</v>
      </c>
      <c r="D65" s="37">
        <v>40.378742264069103</v>
      </c>
      <c r="E65" s="36">
        <v>90.814566999040295</v>
      </c>
    </row>
    <row r="66" spans="1:5" ht="15" customHeight="1" x14ac:dyDescent="0.2">
      <c r="A66" s="25">
        <v>40702</v>
      </c>
      <c r="B66" s="36">
        <v>101.906288493679</v>
      </c>
      <c r="C66" s="37">
        <v>49.258191811282899</v>
      </c>
      <c r="D66" s="37">
        <v>39.602470644128701</v>
      </c>
      <c r="E66" s="36">
        <v>90.873227577952093</v>
      </c>
    </row>
    <row r="67" spans="1:5" ht="15" customHeight="1" x14ac:dyDescent="0.2">
      <c r="A67" s="25">
        <v>40709</v>
      </c>
      <c r="B67" s="36">
        <v>104.29669683712901</v>
      </c>
      <c r="C67" s="37">
        <v>49.390258335954599</v>
      </c>
      <c r="D67" s="37">
        <v>39.480445165197501</v>
      </c>
      <c r="E67" s="36">
        <v>91.264887846329202</v>
      </c>
    </row>
    <row r="68" spans="1:5" ht="15" customHeight="1" x14ac:dyDescent="0.2">
      <c r="A68" s="25">
        <v>40716</v>
      </c>
      <c r="B68" s="36">
        <v>104.554691325178</v>
      </c>
      <c r="C68" s="37">
        <v>49.444174486198598</v>
      </c>
      <c r="D68" s="37">
        <v>39.771160713350497</v>
      </c>
      <c r="E68" s="36">
        <v>92.361405011434201</v>
      </c>
    </row>
    <row r="69" spans="1:5" ht="15" customHeight="1" x14ac:dyDescent="0.2">
      <c r="A69" s="25">
        <v>40723</v>
      </c>
      <c r="B69" s="36">
        <v>105.51311363965701</v>
      </c>
      <c r="C69" s="37">
        <v>49.1952855879941</v>
      </c>
      <c r="D69" s="37">
        <v>39.677563205292003</v>
      </c>
      <c r="E69" s="36">
        <v>92.607502142538607</v>
      </c>
    </row>
    <row r="70" spans="1:5" ht="15" customHeight="1" x14ac:dyDescent="0.2">
      <c r="A70" s="25">
        <v>40730</v>
      </c>
      <c r="B70" s="36">
        <v>105.677201485295</v>
      </c>
      <c r="C70" s="37">
        <v>49.118131218919999</v>
      </c>
      <c r="D70" s="37">
        <v>39.118285206279097</v>
      </c>
      <c r="E70" s="36">
        <v>92.743941135853703</v>
      </c>
    </row>
    <row r="71" spans="1:5" ht="15" customHeight="1" x14ac:dyDescent="0.2">
      <c r="A71" s="25">
        <v>40751</v>
      </c>
      <c r="B71" s="36">
        <v>107.577201485294</v>
      </c>
      <c r="C71" s="37">
        <v>49.118131218919999</v>
      </c>
      <c r="D71" s="37">
        <v>38.843285206279099</v>
      </c>
      <c r="E71" s="36">
        <v>93.206145850276499</v>
      </c>
    </row>
    <row r="72" spans="1:5" ht="15" customHeight="1" x14ac:dyDescent="0.2">
      <c r="A72" s="25">
        <v>40758</v>
      </c>
      <c r="B72" s="36">
        <v>107.903006796911</v>
      </c>
      <c r="C72" s="37">
        <v>49.093605657413697</v>
      </c>
      <c r="D72" s="37">
        <v>39.296607069296002</v>
      </c>
      <c r="E72" s="36">
        <v>93.247603533577205</v>
      </c>
    </row>
    <row r="73" spans="1:5" ht="15" customHeight="1" x14ac:dyDescent="0.2">
      <c r="A73" s="25">
        <v>40765</v>
      </c>
      <c r="B73" s="36">
        <v>112.428122774355</v>
      </c>
      <c r="C73" s="37">
        <v>50.1718263709704</v>
      </c>
      <c r="D73" s="37">
        <v>40.391105714722102</v>
      </c>
      <c r="E73" s="36">
        <v>95.662930538152807</v>
      </c>
    </row>
    <row r="74" spans="1:5" ht="15" customHeight="1" x14ac:dyDescent="0.2">
      <c r="A74" s="25">
        <v>40772</v>
      </c>
      <c r="B74" s="36">
        <v>118.89584265766</v>
      </c>
      <c r="C74" s="37">
        <v>50.441566981820301</v>
      </c>
      <c r="D74" s="37">
        <v>40.030385009936303</v>
      </c>
      <c r="E74" s="36">
        <v>99.021958824845598</v>
      </c>
    </row>
    <row r="75" spans="1:5" ht="15" customHeight="1" x14ac:dyDescent="0.2">
      <c r="A75" s="25">
        <v>40779</v>
      </c>
      <c r="B75" s="36">
        <v>121.28576199891501</v>
      </c>
      <c r="C75" s="37">
        <v>51.629265926028197</v>
      </c>
      <c r="D75" s="37">
        <v>40.482055863542399</v>
      </c>
      <c r="E75" s="36">
        <v>99.036198125022594</v>
      </c>
    </row>
    <row r="76" spans="1:5" ht="15" customHeight="1" x14ac:dyDescent="0.2">
      <c r="A76" s="25">
        <v>40786</v>
      </c>
      <c r="B76" s="36">
        <v>125.338961665548</v>
      </c>
      <c r="C76" s="37">
        <v>52.4274412351539</v>
      </c>
      <c r="D76" s="37">
        <v>40.623992175411999</v>
      </c>
      <c r="E76" s="36">
        <v>100.851019531576</v>
      </c>
    </row>
    <row r="77" spans="1:5" ht="15" customHeight="1" x14ac:dyDescent="0.2">
      <c r="A77" s="25">
        <v>40793</v>
      </c>
      <c r="B77" s="36">
        <v>128.944678925304</v>
      </c>
      <c r="C77" s="37">
        <v>53.457427887145997</v>
      </c>
      <c r="D77" s="37">
        <v>40.536263347561501</v>
      </c>
      <c r="E77" s="36">
        <v>103.64793759819101</v>
      </c>
    </row>
    <row r="78" spans="1:5" ht="15" customHeight="1" x14ac:dyDescent="0.2">
      <c r="A78" s="25">
        <v>40800</v>
      </c>
      <c r="B78" s="36">
        <v>135.849776724111</v>
      </c>
      <c r="C78" s="37">
        <v>56.306277030269399</v>
      </c>
      <c r="D78" s="37">
        <v>40.681858250109698</v>
      </c>
      <c r="E78" s="36">
        <v>107.928004495648</v>
      </c>
    </row>
    <row r="79" spans="1:5" ht="15" customHeight="1" x14ac:dyDescent="0.2">
      <c r="A79" s="25">
        <v>40807</v>
      </c>
      <c r="B79" s="36">
        <v>142.636354632474</v>
      </c>
      <c r="C79" s="37">
        <v>59.9402034420078</v>
      </c>
      <c r="D79" s="37">
        <v>41.651717242669299</v>
      </c>
      <c r="E79" s="36">
        <v>111.694579855542</v>
      </c>
    </row>
    <row r="80" spans="1:5" ht="15" customHeight="1" x14ac:dyDescent="0.2">
      <c r="A80" s="25">
        <v>40815</v>
      </c>
      <c r="B80" s="36">
        <v>159.50431333071299</v>
      </c>
      <c r="C80" s="37">
        <v>63.334784998664396</v>
      </c>
      <c r="D80" s="37">
        <v>42.408305836636501</v>
      </c>
      <c r="E80" s="36">
        <v>117.587440417799</v>
      </c>
    </row>
    <row r="81" spans="1:5" ht="15" customHeight="1" x14ac:dyDescent="0.2">
      <c r="A81" s="25">
        <v>40821</v>
      </c>
      <c r="B81" s="36">
        <v>161.03626195779501</v>
      </c>
      <c r="C81" s="37">
        <v>63.905197179896902</v>
      </c>
      <c r="D81" s="37">
        <v>42.054393833489698</v>
      </c>
      <c r="E81" s="36">
        <v>120.90601936716099</v>
      </c>
    </row>
    <row r="82" spans="1:5" ht="15" customHeight="1" x14ac:dyDescent="0.2">
      <c r="A82" s="25">
        <v>40828</v>
      </c>
      <c r="B82" s="36">
        <v>163.00673611178399</v>
      </c>
      <c r="C82" s="37">
        <v>75.221421295238201</v>
      </c>
      <c r="D82" s="37">
        <v>43.1948843857827</v>
      </c>
      <c r="E82" s="36">
        <v>123.260959898097</v>
      </c>
    </row>
    <row r="83" spans="1:5" ht="15" customHeight="1" x14ac:dyDescent="0.2">
      <c r="A83" s="25">
        <v>40835</v>
      </c>
      <c r="B83" s="36">
        <v>163.40038887998401</v>
      </c>
      <c r="C83" s="37">
        <v>74.986308188389899</v>
      </c>
      <c r="D83" s="37">
        <v>42.477794974307898</v>
      </c>
      <c r="E83" s="36">
        <v>124.845384048433</v>
      </c>
    </row>
    <row r="84" spans="1:5" ht="15" customHeight="1" x14ac:dyDescent="0.2">
      <c r="A84" s="25">
        <v>40842</v>
      </c>
      <c r="B84" s="36">
        <v>163.044592257495</v>
      </c>
      <c r="C84" s="37">
        <v>73.872139645945595</v>
      </c>
      <c r="D84" s="37">
        <v>42.161082631526902</v>
      </c>
      <c r="E84" s="36">
        <v>123.144158388657</v>
      </c>
    </row>
    <row r="85" spans="1:5" ht="15" customHeight="1" x14ac:dyDescent="0.2">
      <c r="A85" s="25">
        <v>40849</v>
      </c>
      <c r="B85" s="36">
        <v>162.600466545373</v>
      </c>
      <c r="C85" s="37">
        <v>71.518361979769395</v>
      </c>
      <c r="D85" s="37">
        <v>42.092919986264803</v>
      </c>
      <c r="E85" s="36">
        <v>122.56815230326001</v>
      </c>
    </row>
    <row r="86" spans="1:5" ht="15" customHeight="1" x14ac:dyDescent="0.2">
      <c r="A86" s="25">
        <v>40856</v>
      </c>
      <c r="B86" s="36">
        <v>160.36708570432799</v>
      </c>
      <c r="C86" s="37">
        <v>71.585582095227394</v>
      </c>
      <c r="D86" s="37">
        <v>42.123255724420801</v>
      </c>
      <c r="E86" s="36">
        <v>119.571820692621</v>
      </c>
    </row>
    <row r="87" spans="1:5" ht="15" customHeight="1" x14ac:dyDescent="0.2">
      <c r="A87" s="25">
        <v>40863</v>
      </c>
      <c r="B87" s="36">
        <v>160.348927753455</v>
      </c>
      <c r="C87" s="37">
        <v>72.324575854742704</v>
      </c>
      <c r="D87" s="37">
        <v>41.877593364277097</v>
      </c>
      <c r="E87" s="36">
        <v>119.101008046864</v>
      </c>
    </row>
    <row r="88" spans="1:5" ht="15" customHeight="1" x14ac:dyDescent="0.2">
      <c r="A88" s="25">
        <v>40870</v>
      </c>
      <c r="B88" s="36">
        <v>164.833254991063</v>
      </c>
      <c r="C88" s="37">
        <v>73.319120129649207</v>
      </c>
      <c r="D88" s="37">
        <v>41.736840690485003</v>
      </c>
      <c r="E88" s="36">
        <v>119.894858367731</v>
      </c>
    </row>
    <row r="89" spans="1:5" ht="15" customHeight="1" x14ac:dyDescent="0.2">
      <c r="A89" s="25">
        <v>40877</v>
      </c>
      <c r="B89" s="36">
        <v>167.06782393584999</v>
      </c>
      <c r="C89" s="37">
        <v>78.697645931420197</v>
      </c>
      <c r="D89" s="37">
        <v>41.804639009226101</v>
      </c>
      <c r="E89" s="36">
        <v>120.771113255597</v>
      </c>
    </row>
    <row r="90" spans="1:5" ht="15" customHeight="1" x14ac:dyDescent="0.2">
      <c r="A90" s="25">
        <v>40878</v>
      </c>
      <c r="B90" s="36">
        <v>182.21986257231501</v>
      </c>
      <c r="C90" s="37">
        <v>80.693898137558904</v>
      </c>
      <c r="D90" s="37">
        <v>41.779397046280799</v>
      </c>
      <c r="E90" s="36">
        <v>121.48290265753501</v>
      </c>
    </row>
    <row r="91" spans="1:5" ht="15" customHeight="1" x14ac:dyDescent="0.2">
      <c r="A91" s="25">
        <v>40884</v>
      </c>
      <c r="B91" s="36">
        <v>184.57247338267999</v>
      </c>
      <c r="C91" s="37">
        <v>80.958778919911097</v>
      </c>
      <c r="D91" s="37">
        <v>41.900074916711098</v>
      </c>
      <c r="E91" s="36">
        <v>122.027866868408</v>
      </c>
    </row>
    <row r="92" spans="1:5" ht="15" customHeight="1" x14ac:dyDescent="0.2">
      <c r="A92" s="25">
        <v>40891</v>
      </c>
      <c r="B92" s="36">
        <v>184.00829924413699</v>
      </c>
      <c r="C92" s="37">
        <v>81.244448404206295</v>
      </c>
      <c r="D92" s="37">
        <v>42.740004056646299</v>
      </c>
      <c r="E92" s="36">
        <v>122.29933258560401</v>
      </c>
    </row>
    <row r="93" spans="1:5" ht="15" customHeight="1" x14ac:dyDescent="0.2">
      <c r="A93" s="25">
        <v>40898</v>
      </c>
      <c r="B93" s="36">
        <v>183.63329924413699</v>
      </c>
      <c r="C93" s="37">
        <v>81.244448404206295</v>
      </c>
      <c r="D93" s="37">
        <v>42.365004056646299</v>
      </c>
      <c r="E93" s="36">
        <v>122.29933258560401</v>
      </c>
    </row>
    <row r="94" spans="1:5" ht="15" customHeight="1" x14ac:dyDescent="0.2">
      <c r="A94" s="25">
        <v>40905</v>
      </c>
      <c r="B94" s="36">
        <v>182.74209929181399</v>
      </c>
      <c r="C94" s="37">
        <v>81.916058633986694</v>
      </c>
      <c r="D94" s="37">
        <v>42.862218232117499</v>
      </c>
      <c r="E94" s="36">
        <v>122.461137193966</v>
      </c>
    </row>
    <row r="95" spans="1:5" ht="15" customHeight="1" x14ac:dyDescent="0.2">
      <c r="A95" s="25">
        <v>40912</v>
      </c>
      <c r="B95" s="36">
        <v>186.562660346369</v>
      </c>
      <c r="C95" s="37">
        <v>87.015752397990695</v>
      </c>
      <c r="D95" s="37">
        <v>44.213158235859702</v>
      </c>
      <c r="E95" s="36">
        <v>120.925183139859</v>
      </c>
    </row>
    <row r="96" spans="1:5" ht="15" customHeight="1" x14ac:dyDescent="0.2">
      <c r="A96" s="25">
        <v>40919</v>
      </c>
      <c r="B96" s="36">
        <v>190.144512763016</v>
      </c>
      <c r="C96" s="37">
        <v>91.254912274792602</v>
      </c>
      <c r="D96" s="37">
        <v>44.844267650066698</v>
      </c>
      <c r="E96" s="36">
        <v>124.08657439582799</v>
      </c>
    </row>
    <row r="97" spans="1:5" ht="15" customHeight="1" x14ac:dyDescent="0.2">
      <c r="A97" s="25">
        <v>40926</v>
      </c>
      <c r="B97" s="36">
        <v>188.40021315379499</v>
      </c>
      <c r="C97" s="37">
        <v>90.529164793396404</v>
      </c>
      <c r="D97" s="37">
        <v>44.611249157028404</v>
      </c>
      <c r="E97" s="36">
        <v>123.465965555721</v>
      </c>
    </row>
    <row r="98" spans="1:5" ht="15" customHeight="1" x14ac:dyDescent="0.2">
      <c r="A98" s="25">
        <v>40933</v>
      </c>
      <c r="B98" s="36">
        <v>183.375584485633</v>
      </c>
      <c r="C98" s="37">
        <v>87.704636005710597</v>
      </c>
      <c r="D98" s="37">
        <v>44.285922946307103</v>
      </c>
      <c r="E98" s="36">
        <v>121.837261606445</v>
      </c>
    </row>
    <row r="99" spans="1:5" ht="15" customHeight="1" x14ac:dyDescent="0.2">
      <c r="A99" s="25">
        <v>40940</v>
      </c>
      <c r="B99" s="36">
        <v>181.77872994297601</v>
      </c>
      <c r="C99" s="37">
        <v>85.183698406630896</v>
      </c>
      <c r="D99" s="37">
        <v>44.092386992213598</v>
      </c>
      <c r="E99" s="36">
        <v>121.018380311771</v>
      </c>
    </row>
    <row r="100" spans="1:5" ht="15" customHeight="1" x14ac:dyDescent="0.2">
      <c r="A100" s="25">
        <v>40947</v>
      </c>
      <c r="B100" s="36">
        <v>176.33697386016999</v>
      </c>
      <c r="C100" s="37">
        <v>81.1581361281266</v>
      </c>
      <c r="D100" s="37">
        <v>44.056654576297099</v>
      </c>
      <c r="E100" s="36">
        <v>119.37148786288201</v>
      </c>
    </row>
    <row r="101" spans="1:5" ht="15" customHeight="1" x14ac:dyDescent="0.2">
      <c r="A101" s="25">
        <v>40954</v>
      </c>
      <c r="B101" s="36">
        <v>169.87523909546599</v>
      </c>
      <c r="C101" s="37">
        <v>75.669404300634298</v>
      </c>
      <c r="D101" s="37">
        <v>44.046057014365999</v>
      </c>
      <c r="E101" s="36">
        <v>118.834382861398</v>
      </c>
    </row>
    <row r="102" spans="1:5" ht="15" customHeight="1" x14ac:dyDescent="0.2">
      <c r="A102" s="25">
        <v>40961</v>
      </c>
      <c r="B102" s="36">
        <v>169.99467461106201</v>
      </c>
      <c r="C102" s="37">
        <v>73.920774087592804</v>
      </c>
      <c r="D102" s="37">
        <v>44.172810588597301</v>
      </c>
      <c r="E102" s="36">
        <v>119.54093480549599</v>
      </c>
    </row>
    <row r="103" spans="1:5" ht="15" customHeight="1" x14ac:dyDescent="0.2">
      <c r="A103" s="25">
        <v>40968</v>
      </c>
      <c r="B103" s="36">
        <v>167.23903491049199</v>
      </c>
      <c r="C103" s="37">
        <v>73.092295447683597</v>
      </c>
      <c r="D103" s="37">
        <v>44.3001485197424</v>
      </c>
      <c r="E103" s="36">
        <v>119.546455316853</v>
      </c>
    </row>
    <row r="104" spans="1:5" ht="15" customHeight="1" x14ac:dyDescent="0.2">
      <c r="A104" s="25">
        <v>40975</v>
      </c>
      <c r="B104" s="36">
        <v>166.342128220077</v>
      </c>
      <c r="C104" s="37">
        <v>72.707429977281805</v>
      </c>
      <c r="D104" s="37">
        <v>44.101530030276599</v>
      </c>
      <c r="E104" s="36">
        <v>119.665848828821</v>
      </c>
    </row>
    <row r="105" spans="1:5" ht="15" customHeight="1" x14ac:dyDescent="0.2">
      <c r="A105" s="25">
        <v>40982</v>
      </c>
      <c r="B105" s="36">
        <v>164.22672236542499</v>
      </c>
      <c r="C105" s="37">
        <v>71.338956623706594</v>
      </c>
      <c r="D105" s="37">
        <v>44.192895521699</v>
      </c>
      <c r="E105" s="36">
        <v>119.66826565833701</v>
      </c>
    </row>
    <row r="106" spans="1:5" ht="15" customHeight="1" x14ac:dyDescent="0.2">
      <c r="A106" s="25">
        <v>40989</v>
      </c>
      <c r="B106" s="36">
        <v>161.09262371389201</v>
      </c>
      <c r="C106" s="37">
        <v>69.211267398883095</v>
      </c>
      <c r="D106" s="37">
        <v>43.923216457705202</v>
      </c>
      <c r="E106" s="36">
        <v>119.871287835809</v>
      </c>
    </row>
    <row r="107" spans="1:5" ht="15" customHeight="1" x14ac:dyDescent="0.2">
      <c r="A107" s="25">
        <v>40996</v>
      </c>
      <c r="B107" s="36">
        <v>159.63658298150301</v>
      </c>
      <c r="C107" s="37">
        <v>66.375851940267395</v>
      </c>
      <c r="D107" s="37">
        <v>43.708755146779097</v>
      </c>
      <c r="E107" s="36">
        <v>119.50232693214301</v>
      </c>
    </row>
    <row r="108" spans="1:5" ht="15" customHeight="1" x14ac:dyDescent="0.2">
      <c r="A108" s="25">
        <v>41002</v>
      </c>
      <c r="B108" s="36">
        <v>158.160172468756</v>
      </c>
      <c r="C108" s="37">
        <v>65.140171897846997</v>
      </c>
      <c r="D108" s="37">
        <v>43.1735784011682</v>
      </c>
      <c r="E108" s="36">
        <v>118.888604631159</v>
      </c>
    </row>
    <row r="109" spans="1:5" ht="15" customHeight="1" x14ac:dyDescent="0.2">
      <c r="A109" s="25">
        <v>41010</v>
      </c>
      <c r="B109" s="36">
        <v>158.75584331930401</v>
      </c>
      <c r="C109" s="37">
        <v>65.802440333550194</v>
      </c>
      <c r="D109" s="37">
        <v>43.104084743369803</v>
      </c>
      <c r="E109" s="36">
        <v>118.120824529264</v>
      </c>
    </row>
    <row r="110" spans="1:5" ht="15" customHeight="1" x14ac:dyDescent="0.2">
      <c r="A110" s="25">
        <v>41017</v>
      </c>
      <c r="B110" s="36">
        <v>162.237781086306</v>
      </c>
      <c r="C110" s="37">
        <v>64.857578630104996</v>
      </c>
      <c r="D110" s="37">
        <v>43.153369439986001</v>
      </c>
      <c r="E110" s="36">
        <v>119.345132523064</v>
      </c>
    </row>
    <row r="111" spans="1:5" ht="15" customHeight="1" x14ac:dyDescent="0.2">
      <c r="A111" s="25">
        <v>41024</v>
      </c>
      <c r="B111" s="36">
        <v>161.725089637943</v>
      </c>
      <c r="C111" s="37">
        <v>64.467494446846302</v>
      </c>
      <c r="D111" s="37">
        <v>43.191326468194198</v>
      </c>
      <c r="E111" s="36">
        <v>118.71368064056701</v>
      </c>
    </row>
    <row r="112" spans="1:5" ht="15" customHeight="1" x14ac:dyDescent="0.2">
      <c r="A112" s="25">
        <v>41031</v>
      </c>
      <c r="B112" s="36">
        <v>161.52728696490499</v>
      </c>
      <c r="C112" s="37">
        <v>63.881416484451897</v>
      </c>
      <c r="D112" s="37">
        <v>43.297068051142503</v>
      </c>
      <c r="E112" s="36">
        <v>118.735648767624</v>
      </c>
    </row>
    <row r="113" spans="1:5" ht="15" customHeight="1" x14ac:dyDescent="0.2">
      <c r="A113" s="25">
        <v>41038</v>
      </c>
      <c r="B113" s="36">
        <v>162.12748747041101</v>
      </c>
      <c r="C113" s="37">
        <v>63.972971481783901</v>
      </c>
      <c r="D113" s="37">
        <v>43.239923279794503</v>
      </c>
      <c r="E113" s="36">
        <v>118.723459678795</v>
      </c>
    </row>
    <row r="114" spans="1:5" ht="15" customHeight="1" x14ac:dyDescent="0.2">
      <c r="A114" s="25">
        <v>41045</v>
      </c>
      <c r="B114" s="36">
        <v>171.62005295772801</v>
      </c>
      <c r="C114" s="37">
        <v>65.484730299435</v>
      </c>
      <c r="D114" s="37">
        <v>44.102221706847402</v>
      </c>
      <c r="E114" s="36">
        <v>121.638545313655</v>
      </c>
    </row>
    <row r="115" spans="1:5" ht="15" customHeight="1" x14ac:dyDescent="0.2">
      <c r="A115" s="25">
        <v>41052</v>
      </c>
      <c r="B115" s="36">
        <v>174.04221659776499</v>
      </c>
      <c r="C115" s="37">
        <v>65.674086662354597</v>
      </c>
      <c r="D115" s="37">
        <v>44.365301213482901</v>
      </c>
      <c r="E115" s="36">
        <v>122.662914929628</v>
      </c>
    </row>
    <row r="116" spans="1:5" ht="15" customHeight="1" x14ac:dyDescent="0.2">
      <c r="A116" s="25">
        <v>41059</v>
      </c>
      <c r="B116" s="36">
        <v>176.63809522854001</v>
      </c>
      <c r="C116" s="37">
        <v>67.375187571434296</v>
      </c>
      <c r="D116" s="37">
        <v>44.213492607289297</v>
      </c>
      <c r="E116" s="36">
        <v>124.728897492991</v>
      </c>
    </row>
    <row r="117" spans="1:5" ht="15" customHeight="1" x14ac:dyDescent="0.2">
      <c r="A117" s="25">
        <v>41066</v>
      </c>
      <c r="B117" s="36">
        <v>189.08882191945301</v>
      </c>
      <c r="C117" s="37">
        <v>70.492601286029995</v>
      </c>
      <c r="D117" s="37">
        <v>46.447721208912903</v>
      </c>
      <c r="E117" s="36">
        <v>134.401753143777</v>
      </c>
    </row>
    <row r="118" spans="1:5" ht="15" customHeight="1" x14ac:dyDescent="0.2">
      <c r="A118" s="25">
        <v>41073</v>
      </c>
      <c r="B118" s="36">
        <v>188.76349725076199</v>
      </c>
      <c r="C118" s="37">
        <v>71.996462117629306</v>
      </c>
      <c r="D118" s="37">
        <v>46.458778209871198</v>
      </c>
      <c r="E118" s="36">
        <v>130.44230859536199</v>
      </c>
    </row>
    <row r="119" spans="1:5" ht="15" customHeight="1" x14ac:dyDescent="0.2">
      <c r="A119" s="25">
        <v>41080</v>
      </c>
      <c r="B119" s="36">
        <v>188.20569063133601</v>
      </c>
      <c r="C119" s="37">
        <v>71.793067491345795</v>
      </c>
      <c r="D119" s="37">
        <v>47.154821599409402</v>
      </c>
      <c r="E119" s="36">
        <v>133.74980761869699</v>
      </c>
    </row>
    <row r="120" spans="1:5" ht="15" customHeight="1" x14ac:dyDescent="0.2">
      <c r="A120" s="25">
        <v>41088</v>
      </c>
      <c r="B120" s="36">
        <v>185.83752318762501</v>
      </c>
      <c r="C120" s="37">
        <v>71.4226842100299</v>
      </c>
      <c r="D120" s="37">
        <v>47.237113262839202</v>
      </c>
      <c r="E120" s="36">
        <v>133.91761839418999</v>
      </c>
    </row>
    <row r="121" spans="1:5" ht="15" customHeight="1" x14ac:dyDescent="0.2">
      <c r="A121" s="25">
        <v>41094</v>
      </c>
      <c r="B121" s="36">
        <v>182.705940463068</v>
      </c>
      <c r="C121" s="37">
        <v>70.291287266415793</v>
      </c>
      <c r="D121" s="37">
        <v>47.022341275973297</v>
      </c>
      <c r="E121" s="36">
        <v>133.91292008298399</v>
      </c>
    </row>
    <row r="122" spans="1:5" ht="15" customHeight="1" x14ac:dyDescent="0.2">
      <c r="A122" s="25">
        <v>41101</v>
      </c>
      <c r="B122" s="36">
        <v>180.955940463068</v>
      </c>
      <c r="C122" s="37">
        <v>69.541287266415793</v>
      </c>
      <c r="D122" s="37">
        <v>47.775133935470002</v>
      </c>
      <c r="E122" s="36">
        <v>134.777035093357</v>
      </c>
    </row>
    <row r="123" spans="1:5" ht="15" customHeight="1" x14ac:dyDescent="0.2">
      <c r="A123" s="25">
        <v>41108</v>
      </c>
      <c r="B123" s="36">
        <v>180.200433020952</v>
      </c>
      <c r="C123" s="37">
        <v>69.291287266415793</v>
      </c>
      <c r="D123" s="37">
        <v>46.684525677403698</v>
      </c>
      <c r="E123" s="36">
        <v>134.37416448002699</v>
      </c>
    </row>
    <row r="124" spans="1:5" ht="15" customHeight="1" x14ac:dyDescent="0.2">
      <c r="A124" s="25">
        <v>41115</v>
      </c>
      <c r="B124" s="36">
        <v>176.24636017399101</v>
      </c>
      <c r="C124" s="37">
        <v>68.3368869456678</v>
      </c>
      <c r="D124" s="37">
        <v>46.7011182727665</v>
      </c>
      <c r="E124" s="36">
        <v>133.77259898536201</v>
      </c>
    </row>
    <row r="125" spans="1:5" ht="15" customHeight="1" x14ac:dyDescent="0.2">
      <c r="A125" s="25">
        <v>41122</v>
      </c>
      <c r="B125" s="36">
        <v>174.49572715350001</v>
      </c>
      <c r="C125" s="37">
        <v>66.457661212722499</v>
      </c>
      <c r="D125" s="37">
        <v>46.302176287870999</v>
      </c>
      <c r="E125" s="36">
        <v>132.60556560572101</v>
      </c>
    </row>
    <row r="126" spans="1:5" ht="15" customHeight="1" x14ac:dyDescent="0.2">
      <c r="A126" s="25">
        <v>41129</v>
      </c>
      <c r="B126" s="36">
        <v>167.62734647881399</v>
      </c>
      <c r="C126" s="37">
        <v>63.333814394577303</v>
      </c>
      <c r="D126" s="37">
        <v>45.805178099291197</v>
      </c>
      <c r="E126" s="36">
        <v>130.67570902991801</v>
      </c>
    </row>
    <row r="127" spans="1:5" ht="15" customHeight="1" x14ac:dyDescent="0.2">
      <c r="A127" s="25">
        <v>41136</v>
      </c>
      <c r="B127" s="36">
        <v>161.01115718316501</v>
      </c>
      <c r="C127" s="37">
        <v>59.461697830002699</v>
      </c>
      <c r="D127" s="37">
        <v>45.606777198908297</v>
      </c>
      <c r="E127" s="36">
        <v>130.510009113347</v>
      </c>
    </row>
    <row r="128" spans="1:5" ht="15" customHeight="1" x14ac:dyDescent="0.2">
      <c r="A128" s="25">
        <v>41143</v>
      </c>
      <c r="B128" s="36">
        <v>157.14512124881301</v>
      </c>
      <c r="C128" s="37">
        <v>57.596941258261197</v>
      </c>
      <c r="D128" s="37">
        <v>45.525758474585601</v>
      </c>
      <c r="E128" s="36">
        <v>129.474370818229</v>
      </c>
    </row>
    <row r="129" spans="1:5" ht="15" customHeight="1" x14ac:dyDescent="0.2">
      <c r="A129" s="25">
        <v>41150</v>
      </c>
      <c r="B129" s="36">
        <v>156.15225613586401</v>
      </c>
      <c r="C129" s="37">
        <v>56.786617783129699</v>
      </c>
      <c r="D129" s="37">
        <v>44.935495685036997</v>
      </c>
      <c r="E129" s="36">
        <v>128.43386478431501</v>
      </c>
    </row>
    <row r="130" spans="1:5" ht="15" customHeight="1" x14ac:dyDescent="0.2">
      <c r="A130" s="25">
        <v>41157</v>
      </c>
      <c r="B130" s="36">
        <v>154.78131934024</v>
      </c>
      <c r="C130" s="37">
        <v>56.290736903523403</v>
      </c>
      <c r="D130" s="37">
        <v>44.845440724198802</v>
      </c>
      <c r="E130" s="36">
        <v>123.842279154709</v>
      </c>
    </row>
    <row r="131" spans="1:5" ht="15" customHeight="1" x14ac:dyDescent="0.2">
      <c r="A131" s="25">
        <v>41164</v>
      </c>
      <c r="B131" s="36">
        <v>142.56571428571399</v>
      </c>
      <c r="C131" s="37">
        <v>50.1357142857143</v>
      </c>
      <c r="D131" s="37">
        <v>44.431763039424801</v>
      </c>
      <c r="E131" s="36">
        <v>121.428036202331</v>
      </c>
    </row>
    <row r="132" spans="1:5" ht="15" customHeight="1" x14ac:dyDescent="0.2">
      <c r="A132" s="25">
        <v>41171</v>
      </c>
      <c r="B132" s="36">
        <v>137.40247309548701</v>
      </c>
      <c r="C132" s="37">
        <v>49.901435669883597</v>
      </c>
      <c r="D132" s="37">
        <v>43.744585387289703</v>
      </c>
      <c r="E132" s="36">
        <v>119.88112926099301</v>
      </c>
    </row>
    <row r="133" spans="1:5" ht="15" customHeight="1" x14ac:dyDescent="0.2">
      <c r="A133" s="25">
        <v>41178</v>
      </c>
      <c r="B133" s="36">
        <v>136.055789432316</v>
      </c>
      <c r="C133" s="37">
        <v>49.662476334707897</v>
      </c>
      <c r="D133" s="37">
        <v>43.779085504565103</v>
      </c>
      <c r="E133" s="36">
        <v>119.800875003245</v>
      </c>
    </row>
    <row r="134" spans="1:5" ht="15" customHeight="1" x14ac:dyDescent="0.2">
      <c r="A134" s="25">
        <v>41185</v>
      </c>
      <c r="B134" s="36">
        <v>136.17733574625399</v>
      </c>
      <c r="C134" s="37">
        <v>48.733830719405098</v>
      </c>
      <c r="D134" s="37">
        <v>44.278019416905202</v>
      </c>
      <c r="E134" s="36">
        <v>123.61553268887501</v>
      </c>
    </row>
    <row r="135" spans="1:5" ht="15" customHeight="1" x14ac:dyDescent="0.2">
      <c r="A135" s="25">
        <v>41192</v>
      </c>
      <c r="B135" s="36">
        <v>135.80242119641301</v>
      </c>
      <c r="C135" s="37">
        <v>48.730322466279397</v>
      </c>
      <c r="D135" s="37">
        <v>44.325885293511597</v>
      </c>
      <c r="E135" s="36">
        <v>123.61557774644</v>
      </c>
    </row>
    <row r="136" spans="1:5" ht="15" customHeight="1" x14ac:dyDescent="0.2">
      <c r="A136" s="25">
        <v>41199</v>
      </c>
      <c r="B136" s="36">
        <v>134.224627659909</v>
      </c>
      <c r="C136" s="37">
        <v>47.792055050274897</v>
      </c>
      <c r="D136" s="37">
        <v>43.649265600594198</v>
      </c>
      <c r="E136" s="36">
        <v>124.17587561000001</v>
      </c>
    </row>
    <row r="137" spans="1:5" ht="15" customHeight="1" x14ac:dyDescent="0.2">
      <c r="A137" s="25">
        <v>41206</v>
      </c>
      <c r="B137" s="36">
        <v>133.22419380429099</v>
      </c>
      <c r="C137" s="37">
        <v>47.1680667749728</v>
      </c>
      <c r="D137" s="37">
        <v>43.6331581721631</v>
      </c>
      <c r="E137" s="36">
        <v>122.30575677796</v>
      </c>
    </row>
    <row r="138" spans="1:5" ht="15" customHeight="1" x14ac:dyDescent="0.2">
      <c r="A138" s="25">
        <v>41213</v>
      </c>
      <c r="B138" s="36">
        <v>132.27796215558899</v>
      </c>
      <c r="C138" s="37">
        <v>46.923166052639999</v>
      </c>
      <c r="D138" s="37">
        <v>43.557129759470399</v>
      </c>
      <c r="E138" s="36">
        <v>122.058154355407</v>
      </c>
    </row>
    <row r="139" spans="1:5" ht="15" customHeight="1" x14ac:dyDescent="0.2">
      <c r="A139" s="25">
        <v>41220</v>
      </c>
      <c r="B139" s="36">
        <v>125.28114563690301</v>
      </c>
      <c r="C139" s="37">
        <v>46.100147053588699</v>
      </c>
      <c r="D139" s="37">
        <v>43.466199952539696</v>
      </c>
      <c r="E139" s="36">
        <v>121.680007422652</v>
      </c>
    </row>
    <row r="140" spans="1:5" ht="15" customHeight="1" x14ac:dyDescent="0.2">
      <c r="A140" s="25">
        <v>41227</v>
      </c>
      <c r="B140" s="36">
        <v>122.78905022772101</v>
      </c>
      <c r="C140" s="37">
        <v>45.740072786028499</v>
      </c>
      <c r="D140" s="37">
        <v>43.097137028666403</v>
      </c>
      <c r="E140" s="36">
        <v>121.058685547596</v>
      </c>
    </row>
    <row r="141" spans="1:5" ht="15" customHeight="1" x14ac:dyDescent="0.2">
      <c r="A141" s="25">
        <v>41234</v>
      </c>
      <c r="B141" s="36">
        <v>122.039161870421</v>
      </c>
      <c r="C141" s="37">
        <v>45.3662133337345</v>
      </c>
      <c r="D141" s="37">
        <v>41.863121286585901</v>
      </c>
      <c r="E141" s="36">
        <v>121.05880498904</v>
      </c>
    </row>
    <row r="142" spans="1:5" ht="15" customHeight="1" x14ac:dyDescent="0.2">
      <c r="A142" s="25">
        <v>41241</v>
      </c>
      <c r="B142" s="36">
        <v>121.049569102254</v>
      </c>
      <c r="C142" s="37">
        <v>45.249276769966798</v>
      </c>
      <c r="D142" s="37">
        <v>42.505734884663703</v>
      </c>
      <c r="E142" s="36">
        <v>120.97766539458</v>
      </c>
    </row>
    <row r="143" spans="1:5" ht="15" customHeight="1" x14ac:dyDescent="0.2">
      <c r="A143" s="25">
        <v>41248</v>
      </c>
      <c r="B143" s="36">
        <v>120.668889536557</v>
      </c>
      <c r="C143" s="37">
        <v>45.8693005940329</v>
      </c>
      <c r="D143" s="37">
        <v>42.4710029215357</v>
      </c>
      <c r="E143" s="36">
        <v>121.594780478559</v>
      </c>
    </row>
    <row r="144" spans="1:5" ht="15" customHeight="1" x14ac:dyDescent="0.2">
      <c r="A144" s="25">
        <v>41255</v>
      </c>
      <c r="B144" s="36">
        <v>121.047553110878</v>
      </c>
      <c r="C144" s="37">
        <v>45.9984033627046</v>
      </c>
      <c r="D144" s="37">
        <v>42.659359580376197</v>
      </c>
      <c r="E144" s="36">
        <v>121.59845170852</v>
      </c>
    </row>
    <row r="145" spans="1:5" ht="15" customHeight="1" x14ac:dyDescent="0.2">
      <c r="A145" s="25">
        <v>41262</v>
      </c>
      <c r="B145" s="36">
        <v>120.420748117438</v>
      </c>
      <c r="C145" s="37">
        <v>46.1213813119885</v>
      </c>
      <c r="D145" s="37">
        <v>42.665432012570598</v>
      </c>
      <c r="E145" s="36">
        <v>121.59664448844001</v>
      </c>
    </row>
    <row r="146" spans="1:5" ht="15" customHeight="1" x14ac:dyDescent="0.2">
      <c r="A146" s="25">
        <v>41270</v>
      </c>
      <c r="B146" s="36">
        <v>120.164592405005</v>
      </c>
      <c r="C146" s="37">
        <v>46.114467468741402</v>
      </c>
      <c r="D146" s="37">
        <v>42.5330508392382</v>
      </c>
      <c r="E146" s="36">
        <v>121.54880801105099</v>
      </c>
    </row>
    <row r="147" spans="1:5" ht="15" customHeight="1" x14ac:dyDescent="0.2">
      <c r="A147" s="25">
        <v>41276</v>
      </c>
      <c r="B147" s="36">
        <v>119.671037001114</v>
      </c>
      <c r="C147" s="37">
        <v>45.621635522322599</v>
      </c>
      <c r="D147" s="37">
        <v>42.521351391633502</v>
      </c>
      <c r="E147" s="36">
        <v>121.59377492802101</v>
      </c>
    </row>
    <row r="148" spans="1:5" ht="15" customHeight="1" x14ac:dyDescent="0.2">
      <c r="A148" s="25">
        <v>41283</v>
      </c>
      <c r="B148" s="36">
        <v>102.17479302671801</v>
      </c>
      <c r="C148" s="37">
        <v>44.052872717522803</v>
      </c>
      <c r="D148" s="37">
        <v>42.5156610630304</v>
      </c>
      <c r="E148" s="36">
        <v>121.297196839177</v>
      </c>
    </row>
    <row r="149" spans="1:5" ht="15" customHeight="1" x14ac:dyDescent="0.2">
      <c r="A149" s="25">
        <v>41290</v>
      </c>
      <c r="B149" s="36">
        <v>99.435623713758105</v>
      </c>
      <c r="C149" s="37">
        <v>43.805245784933703</v>
      </c>
      <c r="D149" s="37">
        <v>42.437513771459002</v>
      </c>
      <c r="E149" s="36">
        <v>119.018629199725</v>
      </c>
    </row>
    <row r="150" spans="1:5" ht="15" customHeight="1" x14ac:dyDescent="0.2">
      <c r="A150" s="25">
        <v>41297</v>
      </c>
      <c r="B150" s="36">
        <v>94.532665874476606</v>
      </c>
      <c r="C150" s="37">
        <v>42.1362008280758</v>
      </c>
      <c r="D150" s="37">
        <v>40.7631707048183</v>
      </c>
      <c r="E150" s="36">
        <v>115.90356788834499</v>
      </c>
    </row>
    <row r="151" spans="1:5" ht="15" customHeight="1" x14ac:dyDescent="0.2">
      <c r="A151" s="25">
        <v>41304</v>
      </c>
      <c r="B151" s="36">
        <v>93.2611652197469</v>
      </c>
      <c r="C151" s="37">
        <v>41.730769194131</v>
      </c>
      <c r="D151" s="37">
        <v>40.637696267829199</v>
      </c>
      <c r="E151" s="36">
        <v>114.862856251132</v>
      </c>
    </row>
    <row r="152" spans="1:5" ht="15" customHeight="1" x14ac:dyDescent="0.2">
      <c r="A152" s="25">
        <v>41311</v>
      </c>
      <c r="B152" s="36">
        <v>91.603189388025797</v>
      </c>
      <c r="C152" s="37">
        <v>42.666119942295602</v>
      </c>
      <c r="D152" s="37">
        <v>40.641956949771298</v>
      </c>
      <c r="E152" s="36">
        <v>114.103552698667</v>
      </c>
    </row>
    <row r="153" spans="1:5" ht="15" customHeight="1" x14ac:dyDescent="0.2">
      <c r="A153" s="25">
        <v>41318</v>
      </c>
      <c r="B153" s="36">
        <v>91.411342983556594</v>
      </c>
      <c r="C153" s="37">
        <v>42.8570671658536</v>
      </c>
      <c r="D153" s="37">
        <v>39.670175187831298</v>
      </c>
      <c r="E153" s="36">
        <v>113.677802587062</v>
      </c>
    </row>
    <row r="154" spans="1:5" ht="15" customHeight="1" x14ac:dyDescent="0.2">
      <c r="A154" s="25">
        <v>41325</v>
      </c>
      <c r="B154" s="36">
        <v>92.771504143135999</v>
      </c>
      <c r="C154" s="37">
        <v>42.8916943509996</v>
      </c>
      <c r="D154" s="37">
        <v>39.483587753368298</v>
      </c>
      <c r="E154" s="36">
        <v>113.29645886733</v>
      </c>
    </row>
    <row r="155" spans="1:5" ht="15" customHeight="1" x14ac:dyDescent="0.2">
      <c r="A155" s="25">
        <v>41332</v>
      </c>
      <c r="B155" s="36">
        <v>92.043591496490905</v>
      </c>
      <c r="C155" s="37">
        <v>43.169116991655201</v>
      </c>
      <c r="D155" s="37">
        <v>38.748192741565703</v>
      </c>
      <c r="E155" s="36">
        <v>113.030602401024</v>
      </c>
    </row>
    <row r="156" spans="1:5" ht="15" customHeight="1" x14ac:dyDescent="0.2">
      <c r="A156" s="25">
        <v>41339</v>
      </c>
      <c r="B156" s="36">
        <v>91.410353919742903</v>
      </c>
      <c r="C156" s="37">
        <v>43.255406202355402</v>
      </c>
      <c r="D156" s="37">
        <v>39.035137311609297</v>
      </c>
      <c r="E156" s="36">
        <v>110.89591569654699</v>
      </c>
    </row>
    <row r="157" spans="1:5" ht="15" customHeight="1" x14ac:dyDescent="0.2">
      <c r="A157" s="25">
        <v>41346</v>
      </c>
      <c r="B157" s="36">
        <v>90.427845883559598</v>
      </c>
      <c r="C157" s="37">
        <v>43.149452992210001</v>
      </c>
      <c r="D157" s="37">
        <v>38.936886205653998</v>
      </c>
      <c r="E157" s="36">
        <v>108.541435925504</v>
      </c>
    </row>
    <row r="158" spans="1:5" ht="15" customHeight="1" x14ac:dyDescent="0.2">
      <c r="A158" s="25">
        <v>41353</v>
      </c>
      <c r="B158" s="36">
        <v>90.683012931670405</v>
      </c>
      <c r="C158" s="37">
        <v>43.2612363364224</v>
      </c>
      <c r="D158" s="37">
        <v>38.660954077728</v>
      </c>
      <c r="E158" s="36">
        <v>107.13952423475899</v>
      </c>
    </row>
    <row r="159" spans="1:5" ht="15" customHeight="1" x14ac:dyDescent="0.2">
      <c r="A159" s="25">
        <v>41359</v>
      </c>
      <c r="B159" s="36">
        <v>90.549749596696103</v>
      </c>
      <c r="C159" s="37">
        <v>43.933189724330703</v>
      </c>
      <c r="D159" s="37">
        <v>38.412847926167203</v>
      </c>
      <c r="E159" s="36">
        <v>105.79174929245799</v>
      </c>
    </row>
    <row r="160" spans="1:5" ht="15" customHeight="1" x14ac:dyDescent="0.2">
      <c r="A160" s="25">
        <v>41367</v>
      </c>
      <c r="B160" s="36">
        <v>90.9563401721216</v>
      </c>
      <c r="C160" s="37">
        <v>44.086484200996999</v>
      </c>
      <c r="D160" s="37">
        <v>38.422039198609298</v>
      </c>
      <c r="E160" s="36">
        <v>105.82943319482899</v>
      </c>
    </row>
    <row r="161" spans="1:5" ht="15" customHeight="1" x14ac:dyDescent="0.2">
      <c r="A161" s="25">
        <v>41374</v>
      </c>
      <c r="B161" s="36">
        <v>90.965551671854101</v>
      </c>
      <c r="C161" s="37">
        <v>43.846001618450501</v>
      </c>
      <c r="D161" s="37">
        <v>38.260602312196198</v>
      </c>
      <c r="E161" s="36">
        <v>104.17372990030501</v>
      </c>
    </row>
    <row r="162" spans="1:5" ht="15" customHeight="1" x14ac:dyDescent="0.2">
      <c r="A162" s="25">
        <v>41381</v>
      </c>
      <c r="B162" s="36">
        <v>88.469551016537196</v>
      </c>
      <c r="C162" s="37">
        <v>43.596846481577998</v>
      </c>
      <c r="D162" s="37">
        <v>38.436378650152498</v>
      </c>
      <c r="E162" s="36">
        <v>100.850648284426</v>
      </c>
    </row>
    <row r="163" spans="1:5" ht="15" customHeight="1" x14ac:dyDescent="0.2">
      <c r="A163" s="25">
        <v>41388</v>
      </c>
      <c r="B163" s="36">
        <v>87.735391957067094</v>
      </c>
      <c r="C163" s="37">
        <v>43.172420397685201</v>
      </c>
      <c r="D163" s="37">
        <v>37.589498151560001</v>
      </c>
      <c r="E163" s="36">
        <v>98.3671306825984</v>
      </c>
    </row>
    <row r="164" spans="1:5" ht="15" customHeight="1" x14ac:dyDescent="0.2">
      <c r="A164" s="25">
        <v>41395</v>
      </c>
      <c r="B164" s="36">
        <v>85.478419681018806</v>
      </c>
      <c r="C164" s="37">
        <v>42.737941613199403</v>
      </c>
      <c r="D164" s="37">
        <v>37.587621516292202</v>
      </c>
      <c r="E164" s="36">
        <v>97.202001311248694</v>
      </c>
    </row>
    <row r="165" spans="1:5" ht="15" customHeight="1" x14ac:dyDescent="0.2">
      <c r="A165" s="25">
        <v>41402</v>
      </c>
      <c r="B165" s="36">
        <v>83.641205506616103</v>
      </c>
      <c r="C165" s="37">
        <v>41.890665512375897</v>
      </c>
      <c r="D165" s="37">
        <v>37.569214892164702</v>
      </c>
      <c r="E165" s="36">
        <v>96.331628421134894</v>
      </c>
    </row>
    <row r="166" spans="1:5" ht="15" customHeight="1" x14ac:dyDescent="0.2">
      <c r="A166" s="25">
        <v>41409</v>
      </c>
      <c r="B166" s="36">
        <v>81.889987311903099</v>
      </c>
      <c r="C166" s="37">
        <v>41.010374459380401</v>
      </c>
      <c r="D166" s="37">
        <v>37.520062948960899</v>
      </c>
      <c r="E166" s="36">
        <v>95.371982196847995</v>
      </c>
    </row>
    <row r="167" spans="1:5" ht="15" customHeight="1" x14ac:dyDescent="0.2">
      <c r="A167" s="25">
        <v>41416</v>
      </c>
      <c r="B167" s="36">
        <v>79.852533725556796</v>
      </c>
      <c r="C167" s="37">
        <v>39.977693800987403</v>
      </c>
      <c r="D167" s="37">
        <v>37.306075486434601</v>
      </c>
      <c r="E167" s="36">
        <v>94.320500900373602</v>
      </c>
    </row>
    <row r="168" spans="1:5" ht="15" customHeight="1" x14ac:dyDescent="0.2">
      <c r="A168" s="25">
        <v>41423</v>
      </c>
      <c r="B168" s="36">
        <v>79.586552651972198</v>
      </c>
      <c r="C168" s="37">
        <v>38.335706474764301</v>
      </c>
      <c r="D168" s="37">
        <v>37.052825837602299</v>
      </c>
      <c r="E168" s="36">
        <v>94.670911267358406</v>
      </c>
    </row>
    <row r="169" spans="1:5" ht="15" customHeight="1" x14ac:dyDescent="0.2">
      <c r="A169" s="25">
        <v>41430</v>
      </c>
      <c r="B169" s="36">
        <v>78.5665939621001</v>
      </c>
      <c r="C169" s="37">
        <v>38.331718452071698</v>
      </c>
      <c r="D169" s="37">
        <v>36.291757910775999</v>
      </c>
      <c r="E169" s="36">
        <v>94.041418839185894</v>
      </c>
    </row>
    <row r="170" spans="1:5" ht="15" customHeight="1" x14ac:dyDescent="0.2">
      <c r="A170" s="25">
        <v>41437</v>
      </c>
      <c r="B170" s="36">
        <v>81.294792567414305</v>
      </c>
      <c r="C170" s="37">
        <v>39.8147123063669</v>
      </c>
      <c r="D170" s="37">
        <v>36.069052484187502</v>
      </c>
      <c r="E170" s="36">
        <v>94.009042679047795</v>
      </c>
    </row>
    <row r="171" spans="1:5" ht="15" customHeight="1" x14ac:dyDescent="0.2">
      <c r="A171" s="25">
        <v>41444</v>
      </c>
      <c r="B171" s="36">
        <v>82.562198659254605</v>
      </c>
      <c r="C171" s="37">
        <v>40.702365868872803</v>
      </c>
      <c r="D171" s="37">
        <v>36.135678214171399</v>
      </c>
      <c r="E171" s="36">
        <v>94.022767923906201</v>
      </c>
    </row>
    <row r="172" spans="1:5" ht="15" customHeight="1" x14ac:dyDescent="0.2">
      <c r="A172" s="25">
        <v>41451</v>
      </c>
      <c r="B172" s="36">
        <v>86.790654666624604</v>
      </c>
      <c r="C172" s="37">
        <v>42.373024957917202</v>
      </c>
      <c r="D172" s="37">
        <v>35.995020087432501</v>
      </c>
      <c r="E172" s="36">
        <v>95.878427652443605</v>
      </c>
    </row>
    <row r="173" spans="1:5" ht="15" customHeight="1" x14ac:dyDescent="0.2">
      <c r="A173" s="25">
        <v>41458</v>
      </c>
      <c r="B173" s="36">
        <v>87.5</v>
      </c>
      <c r="C173" s="37">
        <v>42.875</v>
      </c>
      <c r="D173" s="37">
        <v>36.1013478880609</v>
      </c>
      <c r="E173" s="36">
        <v>95.4583333333333</v>
      </c>
    </row>
    <row r="174" spans="1:5" ht="15" customHeight="1" x14ac:dyDescent="0.2">
      <c r="A174" s="25">
        <v>41465</v>
      </c>
      <c r="B174" s="36">
        <v>87.914356834938104</v>
      </c>
      <c r="C174" s="37">
        <v>43.243346023992302</v>
      </c>
      <c r="D174" s="37">
        <v>36.076697232576301</v>
      </c>
      <c r="E174" s="36">
        <v>95.506196794771895</v>
      </c>
    </row>
    <row r="175" spans="1:5" ht="15" customHeight="1" x14ac:dyDescent="0.2">
      <c r="A175" s="25">
        <v>41472</v>
      </c>
      <c r="B175" s="36">
        <v>87.914356834938104</v>
      </c>
      <c r="C175" s="37">
        <v>43.243346023992302</v>
      </c>
      <c r="D175" s="37">
        <v>35.826697232576301</v>
      </c>
      <c r="E175" s="36">
        <v>95.506196794771995</v>
      </c>
    </row>
    <row r="176" spans="1:5" ht="15" customHeight="1" x14ac:dyDescent="0.2">
      <c r="A176" s="25">
        <v>41478</v>
      </c>
      <c r="B176" s="36">
        <v>87</v>
      </c>
      <c r="C176" s="37">
        <v>42.75</v>
      </c>
      <c r="D176" s="37">
        <v>35.826697232576301</v>
      </c>
      <c r="E176" s="36">
        <v>95.256196794771895</v>
      </c>
    </row>
    <row r="177" spans="1:5" ht="15" customHeight="1" x14ac:dyDescent="0.2">
      <c r="A177" s="25">
        <v>41486</v>
      </c>
      <c r="B177" s="36">
        <v>86.625</v>
      </c>
      <c r="C177" s="37">
        <v>42.75</v>
      </c>
      <c r="D177" s="37">
        <v>35.826697232576301</v>
      </c>
      <c r="E177" s="36">
        <v>95.256196794771895</v>
      </c>
    </row>
    <row r="178" spans="1:5" ht="15" customHeight="1" x14ac:dyDescent="0.2">
      <c r="A178" s="25">
        <v>41493</v>
      </c>
      <c r="B178" s="36">
        <v>82.541149396692205</v>
      </c>
      <c r="C178" s="37">
        <v>41.867715091813203</v>
      </c>
      <c r="D178" s="37">
        <v>35.724712373332501</v>
      </c>
      <c r="E178" s="36">
        <v>91.504036751589197</v>
      </c>
    </row>
    <row r="179" spans="1:5" ht="15" customHeight="1" x14ac:dyDescent="0.2">
      <c r="A179" s="25">
        <v>41500</v>
      </c>
      <c r="B179" s="36">
        <v>80.031598283330993</v>
      </c>
      <c r="C179" s="37">
        <v>41.160988335863799</v>
      </c>
      <c r="D179" s="37">
        <v>35.741592401243302</v>
      </c>
      <c r="E179" s="36">
        <v>90.364317654788806</v>
      </c>
    </row>
    <row r="180" spans="1:5" ht="15" customHeight="1" x14ac:dyDescent="0.2">
      <c r="A180" s="25">
        <v>41507</v>
      </c>
      <c r="B180" s="36">
        <v>80.023420109689596</v>
      </c>
      <c r="C180" s="37">
        <v>40.5996388934322</v>
      </c>
      <c r="D180" s="37">
        <v>35.742526168628302</v>
      </c>
      <c r="E180" s="36">
        <v>88.8609173977853</v>
      </c>
    </row>
    <row r="181" spans="1:5" ht="15" customHeight="1" x14ac:dyDescent="0.2">
      <c r="A181" s="25">
        <v>41514</v>
      </c>
      <c r="B181" s="36">
        <v>80.520514843294194</v>
      </c>
      <c r="C181" s="37">
        <v>40.638399283275099</v>
      </c>
      <c r="D181" s="37">
        <v>36.351626217454097</v>
      </c>
      <c r="E181" s="36">
        <v>88.857076207488305</v>
      </c>
    </row>
    <row r="182" spans="1:5" ht="15" customHeight="1" x14ac:dyDescent="0.2">
      <c r="A182" s="25">
        <v>41521</v>
      </c>
      <c r="B182" s="36">
        <v>80.512085348663206</v>
      </c>
      <c r="C182" s="37">
        <v>40.251855815295897</v>
      </c>
      <c r="D182" s="37">
        <v>36.1065083076858</v>
      </c>
      <c r="E182" s="36">
        <v>88.637587793664295</v>
      </c>
    </row>
    <row r="183" spans="1:5" ht="15" customHeight="1" x14ac:dyDescent="0.2">
      <c r="A183" s="25">
        <v>41528</v>
      </c>
      <c r="B183" s="36">
        <v>80.375177961529502</v>
      </c>
      <c r="C183" s="37">
        <v>40.359302460859297</v>
      </c>
      <c r="D183" s="37">
        <v>36.095667758314001</v>
      </c>
      <c r="E183" s="36">
        <v>89.787525948439395</v>
      </c>
    </row>
    <row r="184" spans="1:5" ht="15" customHeight="1" x14ac:dyDescent="0.2">
      <c r="A184" s="25">
        <v>41535</v>
      </c>
      <c r="B184" s="36">
        <v>80.624212711874804</v>
      </c>
      <c r="C184" s="37">
        <v>39.892730025138199</v>
      </c>
      <c r="D184" s="37">
        <v>36.110768277767001</v>
      </c>
      <c r="E184" s="36">
        <v>90.032964993342603</v>
      </c>
    </row>
    <row r="185" spans="1:5" ht="15" customHeight="1" x14ac:dyDescent="0.2">
      <c r="A185" s="25">
        <v>41542</v>
      </c>
      <c r="B185" s="36">
        <v>81.512232381688094</v>
      </c>
      <c r="C185" s="37">
        <v>40.281545030620101</v>
      </c>
      <c r="D185" s="37">
        <v>36.068389546265401</v>
      </c>
      <c r="E185" s="36">
        <v>90.054725159661501</v>
      </c>
    </row>
    <row r="186" spans="1:5" ht="15" customHeight="1" x14ac:dyDescent="0.2">
      <c r="A186" s="25">
        <v>41549</v>
      </c>
      <c r="B186" s="36">
        <v>82.390582186394496</v>
      </c>
      <c r="C186" s="37">
        <v>41.1591443769817</v>
      </c>
      <c r="D186" s="37">
        <v>36.2170018959998</v>
      </c>
      <c r="E186" s="36">
        <v>90.683028495717807</v>
      </c>
    </row>
    <row r="187" spans="1:5" ht="15" customHeight="1" x14ac:dyDescent="0.2">
      <c r="A187" s="25">
        <v>41556</v>
      </c>
      <c r="B187" s="36">
        <v>82.144777326074305</v>
      </c>
      <c r="C187" s="37">
        <v>41.369982656112697</v>
      </c>
      <c r="D187" s="37">
        <v>36.478926348600503</v>
      </c>
      <c r="E187" s="36">
        <v>91.143501997631503</v>
      </c>
    </row>
    <row r="188" spans="1:5" ht="15" customHeight="1" x14ac:dyDescent="0.2">
      <c r="A188" s="25">
        <v>41563</v>
      </c>
      <c r="B188" s="36">
        <v>82.018164521209698</v>
      </c>
      <c r="C188" s="37">
        <v>41.991604115538998</v>
      </c>
      <c r="D188" s="37">
        <v>36.938847402883198</v>
      </c>
      <c r="E188" s="36">
        <v>91.142511619409106</v>
      </c>
    </row>
    <row r="189" spans="1:5" ht="15" customHeight="1" x14ac:dyDescent="0.2">
      <c r="A189" s="25">
        <v>41570</v>
      </c>
      <c r="B189" s="36">
        <v>81.6483246588556</v>
      </c>
      <c r="C189" s="37">
        <v>41.872261984906601</v>
      </c>
      <c r="D189" s="37">
        <v>36.944128154452102</v>
      </c>
      <c r="E189" s="36">
        <v>91.024296678424093</v>
      </c>
    </row>
    <row r="190" spans="1:5" ht="15" customHeight="1" x14ac:dyDescent="0.2">
      <c r="A190" s="25">
        <v>41577</v>
      </c>
      <c r="B190" s="36">
        <v>81.907482856793905</v>
      </c>
      <c r="C190" s="37">
        <v>41.571481176492398</v>
      </c>
      <c r="D190" s="37">
        <v>36.943263529266503</v>
      </c>
      <c r="E190" s="36">
        <v>91.036371384409506</v>
      </c>
    </row>
    <row r="191" spans="1:5" ht="15" customHeight="1" x14ac:dyDescent="0.2">
      <c r="A191" s="25">
        <v>41584</v>
      </c>
      <c r="B191" s="36">
        <v>81.899228804009496</v>
      </c>
      <c r="C191" s="37">
        <v>41.437501633150497</v>
      </c>
      <c r="D191" s="37">
        <v>36.374057304717397</v>
      </c>
      <c r="E191" s="36">
        <v>91.025487014471494</v>
      </c>
    </row>
    <row r="192" spans="1:5" ht="15" customHeight="1" x14ac:dyDescent="0.2">
      <c r="A192" s="25">
        <v>41591</v>
      </c>
      <c r="B192" s="36">
        <v>81.793442490630937</v>
      </c>
      <c r="C192" s="37">
        <v>41.206784627476296</v>
      </c>
      <c r="D192" s="37">
        <v>36.357257280757587</v>
      </c>
      <c r="E192" s="36">
        <v>90.300819293960444</v>
      </c>
    </row>
    <row r="193" spans="1:5" ht="15" customHeight="1" x14ac:dyDescent="0.2">
      <c r="A193" s="25">
        <v>41598</v>
      </c>
      <c r="B193" s="36">
        <v>81.794381908790285</v>
      </c>
      <c r="C193" s="37">
        <v>41.207473970098484</v>
      </c>
      <c r="D193" s="37">
        <v>36.357717991410084</v>
      </c>
      <c r="E193" s="36">
        <v>90.010383456557093</v>
      </c>
    </row>
    <row r="194" spans="1:5" ht="15" customHeight="1" x14ac:dyDescent="0.2">
      <c r="A194" s="25">
        <v>41605</v>
      </c>
      <c r="B194" s="36">
        <v>81.75</v>
      </c>
      <c r="C194" s="37">
        <v>41</v>
      </c>
      <c r="D194" s="37">
        <v>36.351347888060928</v>
      </c>
      <c r="E194" s="36">
        <v>89.708333333333343</v>
      </c>
    </row>
    <row r="195" spans="1:5" ht="15" customHeight="1" x14ac:dyDescent="0.2">
      <c r="A195" s="25">
        <v>41612</v>
      </c>
      <c r="B195" s="36">
        <v>81.667711236151092</v>
      </c>
      <c r="C195" s="37">
        <v>40.95611862251323</v>
      </c>
      <c r="D195" s="37">
        <v>36.383062167440599</v>
      </c>
      <c r="E195" s="36">
        <v>89.76057684726743</v>
      </c>
    </row>
    <row r="196" spans="1:5" ht="15" customHeight="1" x14ac:dyDescent="0.2">
      <c r="A196" s="25">
        <v>41619</v>
      </c>
      <c r="B196" s="36">
        <v>81.044891373345408</v>
      </c>
      <c r="C196" s="37">
        <v>40.82781964469072</v>
      </c>
      <c r="D196" s="37">
        <v>36.421613522321763</v>
      </c>
      <c r="E196" s="36">
        <v>90.0986944164557</v>
      </c>
    </row>
    <row r="197" spans="1:5" ht="15" customHeight="1" x14ac:dyDescent="0.2">
      <c r="A197" s="25">
        <v>41626</v>
      </c>
      <c r="B197" s="36">
        <v>80.664920396021543</v>
      </c>
      <c r="C197" s="37">
        <v>41.077865778730569</v>
      </c>
      <c r="D197" s="37">
        <v>36.475318953238904</v>
      </c>
      <c r="E197" s="36">
        <v>88.385473460601787</v>
      </c>
    </row>
    <row r="198" spans="1:5" ht="15" customHeight="1" x14ac:dyDescent="0.2">
      <c r="A198" s="25">
        <v>41635</v>
      </c>
      <c r="B198" s="36">
        <v>80.184069593474248</v>
      </c>
      <c r="C198" s="37">
        <v>41.340608235105563</v>
      </c>
      <c r="D198" s="37">
        <v>36.526504476345195</v>
      </c>
      <c r="E198" s="36">
        <v>88.186477323158783</v>
      </c>
    </row>
    <row r="199" spans="1:5" ht="15" customHeight="1" x14ac:dyDescent="0.2">
      <c r="A199" s="25">
        <v>41641</v>
      </c>
      <c r="B199" s="36">
        <v>80.184069593474248</v>
      </c>
      <c r="C199" s="37">
        <v>41.340608235105563</v>
      </c>
      <c r="D199" s="37">
        <v>36.526504476345195</v>
      </c>
      <c r="E199" s="36">
        <v>88.186477323158783</v>
      </c>
    </row>
    <row r="200" spans="1:5" ht="15" customHeight="1" x14ac:dyDescent="0.2">
      <c r="A200" s="25">
        <v>41647</v>
      </c>
      <c r="B200" s="36">
        <v>77.298839639705335</v>
      </c>
      <c r="C200" s="37">
        <v>40.210953574897772</v>
      </c>
      <c r="D200" s="37">
        <v>36.468265871348855</v>
      </c>
      <c r="E200" s="36">
        <v>85.869889912489583</v>
      </c>
    </row>
    <row r="201" spans="1:5" ht="15" customHeight="1" x14ac:dyDescent="0.2">
      <c r="A201" s="25">
        <v>41654</v>
      </c>
      <c r="B201" s="36">
        <v>75.668155775012394</v>
      </c>
      <c r="C201" s="37">
        <v>39.82792730887509</v>
      </c>
      <c r="D201" s="37">
        <v>36.228022871920686</v>
      </c>
      <c r="E201" s="36">
        <v>85.483655649851087</v>
      </c>
    </row>
    <row r="202" spans="1:5" ht="15" customHeight="1" x14ac:dyDescent="0.2">
      <c r="A202" s="25">
        <v>41661</v>
      </c>
      <c r="B202" s="36">
        <v>69.679745018091566</v>
      </c>
      <c r="C202" s="37">
        <v>37.461298978587706</v>
      </c>
      <c r="D202" s="37">
        <v>36.093638820760823</v>
      </c>
      <c r="E202" s="36">
        <v>81.666272002330516</v>
      </c>
    </row>
    <row r="203" spans="1:5" ht="15" customHeight="1" x14ac:dyDescent="0.2">
      <c r="A203" s="25">
        <v>41668</v>
      </c>
      <c r="B203" s="36">
        <v>67.25</v>
      </c>
      <c r="C203" s="37">
        <v>37</v>
      </c>
      <c r="D203" s="37">
        <v>36.625</v>
      </c>
      <c r="E203" s="36">
        <v>79.525000000000006</v>
      </c>
    </row>
    <row r="204" spans="1:5" ht="15" customHeight="1" x14ac:dyDescent="0.2">
      <c r="A204" s="25">
        <v>41675</v>
      </c>
      <c r="B204" s="36">
        <v>64.625</v>
      </c>
      <c r="C204" s="37">
        <v>36.875</v>
      </c>
      <c r="D204" s="37">
        <v>36.375</v>
      </c>
      <c r="E204" s="36">
        <v>79.150000000000006</v>
      </c>
    </row>
    <row r="205" spans="1:5" ht="15" customHeight="1" x14ac:dyDescent="0.2">
      <c r="A205" s="25">
        <v>41682</v>
      </c>
      <c r="B205" s="36">
        <v>62.25</v>
      </c>
      <c r="C205" s="37">
        <v>36</v>
      </c>
      <c r="D205" s="37">
        <v>36.25</v>
      </c>
      <c r="E205" s="36">
        <v>77.025000000000006</v>
      </c>
    </row>
    <row r="206" spans="1:5" ht="15" customHeight="1" x14ac:dyDescent="0.2">
      <c r="A206" s="25">
        <v>41689</v>
      </c>
      <c r="B206" s="36">
        <v>62.125</v>
      </c>
      <c r="C206" s="37">
        <v>35.75</v>
      </c>
      <c r="D206" s="37">
        <v>34.75</v>
      </c>
      <c r="E206" s="36">
        <v>75.858333333333334</v>
      </c>
    </row>
    <row r="207" spans="1:5" ht="15" customHeight="1" x14ac:dyDescent="0.2">
      <c r="A207" s="25">
        <v>41696</v>
      </c>
      <c r="B207" s="36">
        <v>60.5</v>
      </c>
      <c r="C207" s="37">
        <v>35.5</v>
      </c>
      <c r="D207" s="37">
        <v>34.5</v>
      </c>
      <c r="E207" s="36">
        <v>74.983333333333334</v>
      </c>
    </row>
    <row r="208" spans="1:5" ht="15" customHeight="1" x14ac:dyDescent="0.2">
      <c r="A208" s="25">
        <v>41703</v>
      </c>
      <c r="B208" s="36">
        <v>59.777777777777779</v>
      </c>
      <c r="C208" s="37">
        <v>35.222222222222221</v>
      </c>
      <c r="D208" s="37">
        <v>33.875</v>
      </c>
      <c r="E208" s="36">
        <v>73</v>
      </c>
    </row>
    <row r="209" spans="1:7" ht="15" customHeight="1" x14ac:dyDescent="0.2">
      <c r="A209" s="25">
        <v>41710</v>
      </c>
      <c r="B209" s="36">
        <v>59.222222222222221</v>
      </c>
      <c r="C209" s="37">
        <v>35.222222222222221</v>
      </c>
      <c r="D209" s="37">
        <v>33.75</v>
      </c>
      <c r="E209" s="36">
        <v>72.75</v>
      </c>
    </row>
    <row r="210" spans="1:7" ht="15" customHeight="1" x14ac:dyDescent="0.2">
      <c r="A210" s="25">
        <v>41717</v>
      </c>
      <c r="B210" s="36">
        <v>58.555555555555557</v>
      </c>
      <c r="C210" s="37">
        <v>34.777777777777779</v>
      </c>
      <c r="D210" s="37">
        <v>33</v>
      </c>
      <c r="E210" s="36">
        <v>72.375</v>
      </c>
    </row>
    <row r="211" spans="1:7" ht="15" customHeight="1" x14ac:dyDescent="0.2">
      <c r="A211" s="25">
        <v>41724</v>
      </c>
      <c r="B211" s="36">
        <v>56.444444444444443</v>
      </c>
      <c r="C211" s="37">
        <v>34.444444444444443</v>
      </c>
      <c r="D211" s="37">
        <v>32.875</v>
      </c>
      <c r="E211" s="36">
        <v>70.875</v>
      </c>
    </row>
    <row r="212" spans="1:7" ht="15" customHeight="1" x14ac:dyDescent="0.2">
      <c r="A212" s="25">
        <v>41731</v>
      </c>
      <c r="B212" s="36">
        <v>56.333333333333336</v>
      </c>
      <c r="C212" s="37">
        <v>34</v>
      </c>
      <c r="D212" s="37">
        <v>32.875</v>
      </c>
      <c r="E212" s="36">
        <v>70.375</v>
      </c>
    </row>
    <row r="213" spans="1:7" ht="15" customHeight="1" x14ac:dyDescent="0.2">
      <c r="A213" s="25">
        <v>41738</v>
      </c>
      <c r="B213" s="36">
        <v>56.222222222222221</v>
      </c>
      <c r="C213" s="37">
        <v>34</v>
      </c>
      <c r="D213" s="37">
        <v>32.875</v>
      </c>
      <c r="E213" s="36">
        <v>70.125</v>
      </c>
    </row>
    <row r="214" spans="1:7" ht="15" customHeight="1" x14ac:dyDescent="0.2">
      <c r="A214" s="25">
        <v>41745</v>
      </c>
      <c r="B214" s="36">
        <v>56.222222222222221</v>
      </c>
      <c r="C214" s="37">
        <v>34</v>
      </c>
      <c r="D214" s="37">
        <v>32.875</v>
      </c>
      <c r="E214" s="36">
        <v>70.125</v>
      </c>
    </row>
    <row r="215" spans="1:7" ht="15" customHeight="1" x14ac:dyDescent="0.2">
      <c r="A215" s="25">
        <v>41752</v>
      </c>
      <c r="B215" s="36">
        <v>56.222222222222221</v>
      </c>
      <c r="C215" s="37">
        <v>33.666666666666664</v>
      </c>
      <c r="D215" s="37">
        <v>32.875</v>
      </c>
      <c r="E215" s="36">
        <v>70.125</v>
      </c>
    </row>
    <row r="216" spans="1:7" ht="15" customHeight="1" x14ac:dyDescent="0.2">
      <c r="A216" s="25">
        <v>41759</v>
      </c>
      <c r="B216" s="36">
        <v>56.111111111111114</v>
      </c>
      <c r="C216" s="37">
        <v>32.333333333333336</v>
      </c>
      <c r="D216" s="37">
        <v>32.875</v>
      </c>
      <c r="E216" s="36">
        <v>69.75</v>
      </c>
    </row>
    <row r="217" spans="1:7" ht="15" customHeight="1" x14ac:dyDescent="0.2">
      <c r="A217" s="25">
        <v>41766</v>
      </c>
      <c r="B217" s="36">
        <v>56.111111111111114</v>
      </c>
      <c r="C217" s="37">
        <v>31.111111111111111</v>
      </c>
      <c r="D217" s="37">
        <v>32.875</v>
      </c>
      <c r="E217" s="36">
        <v>67.25</v>
      </c>
    </row>
    <row r="218" spans="1:7" ht="15" customHeight="1" x14ac:dyDescent="0.25">
      <c r="A218" s="25">
        <v>41773</v>
      </c>
      <c r="B218" s="38">
        <v>56</v>
      </c>
      <c r="C218" s="37">
        <v>29.055554999999998</v>
      </c>
      <c r="D218" s="37">
        <v>32.125</v>
      </c>
      <c r="E218" s="38">
        <v>65.4375</v>
      </c>
      <c r="G218" s="18"/>
    </row>
    <row r="219" spans="1:7" ht="15" customHeight="1" x14ac:dyDescent="0.25">
      <c r="A219" s="25">
        <v>41780</v>
      </c>
      <c r="B219" s="38">
        <v>55.888888000000001</v>
      </c>
      <c r="C219" s="37">
        <v>26</v>
      </c>
      <c r="D219" s="37">
        <v>31.625</v>
      </c>
      <c r="E219" s="38">
        <v>64.8125</v>
      </c>
      <c r="G219" s="18"/>
    </row>
    <row r="220" spans="1:7" ht="15" customHeight="1" x14ac:dyDescent="0.25">
      <c r="A220" s="25">
        <v>41787</v>
      </c>
      <c r="B220" s="38">
        <v>55.777777</v>
      </c>
      <c r="C220" s="37">
        <v>25.333333</v>
      </c>
      <c r="D220" s="37">
        <v>31.5</v>
      </c>
      <c r="E220" s="38">
        <v>64.75</v>
      </c>
      <c r="G220" s="18"/>
    </row>
    <row r="221" spans="1:7" ht="15" customHeight="1" x14ac:dyDescent="0.25">
      <c r="A221" s="25">
        <v>41794</v>
      </c>
      <c r="B221" s="38">
        <v>55.555554999999998</v>
      </c>
      <c r="C221" s="37">
        <v>24.888888000000001</v>
      </c>
      <c r="D221" s="37">
        <v>31.5</v>
      </c>
      <c r="E221" s="38">
        <v>64.625</v>
      </c>
      <c r="G221" s="18"/>
    </row>
    <row r="222" spans="1:7" ht="15" customHeight="1" x14ac:dyDescent="0.25">
      <c r="A222" s="25">
        <v>41801</v>
      </c>
      <c r="B222" s="38">
        <v>55.555554999999998</v>
      </c>
      <c r="C222" s="37">
        <v>24.666665999999999</v>
      </c>
      <c r="D222" s="37">
        <v>31.5</v>
      </c>
      <c r="E222" s="38">
        <v>64.375</v>
      </c>
      <c r="G222" s="18"/>
    </row>
    <row r="223" spans="1:7" ht="15" customHeight="1" x14ac:dyDescent="0.25">
      <c r="A223" s="25">
        <v>41808</v>
      </c>
      <c r="B223" s="38">
        <v>55.555554999999998</v>
      </c>
      <c r="C223" s="37">
        <v>24.666665999999999</v>
      </c>
      <c r="D223" s="37">
        <v>31.2</v>
      </c>
      <c r="E223" s="38">
        <v>64.125</v>
      </c>
      <c r="G223" s="18"/>
    </row>
    <row r="224" spans="1:7" ht="15" customHeight="1" x14ac:dyDescent="0.25">
      <c r="A224" s="25">
        <v>41815</v>
      </c>
      <c r="B224" s="38">
        <v>55.555554999999998</v>
      </c>
      <c r="C224" s="37">
        <v>24.888888000000001</v>
      </c>
      <c r="D224" s="37">
        <v>31.2</v>
      </c>
      <c r="E224" s="38">
        <v>64.125</v>
      </c>
      <c r="G224" s="18"/>
    </row>
    <row r="225" spans="1:7" ht="15" customHeight="1" x14ac:dyDescent="0.25">
      <c r="A225" s="25">
        <v>41822</v>
      </c>
      <c r="B225" s="38">
        <v>55.222222000000002</v>
      </c>
      <c r="C225" s="37">
        <v>24.777777</v>
      </c>
      <c r="D225" s="37">
        <v>31.2</v>
      </c>
      <c r="E225" s="38">
        <v>63.75</v>
      </c>
      <c r="G225" s="18"/>
    </row>
    <row r="226" spans="1:7" ht="15" customHeight="1" x14ac:dyDescent="0.25">
      <c r="A226" s="25">
        <v>41829</v>
      </c>
      <c r="B226" s="38">
        <v>54.666665999999999</v>
      </c>
      <c r="C226" s="37">
        <v>24.555554999999998</v>
      </c>
      <c r="D226" s="37">
        <v>31.25</v>
      </c>
      <c r="E226" s="38">
        <v>63.5</v>
      </c>
      <c r="G226" s="18"/>
    </row>
    <row r="227" spans="1:7" ht="15" customHeight="1" x14ac:dyDescent="0.25">
      <c r="A227" s="25">
        <v>41836</v>
      </c>
      <c r="B227" s="38">
        <v>54.555554999999998</v>
      </c>
      <c r="C227" s="37">
        <v>24.777777</v>
      </c>
      <c r="D227" s="37">
        <v>31.25</v>
      </c>
      <c r="E227" s="38">
        <v>62.625</v>
      </c>
      <c r="G227" s="18"/>
    </row>
    <row r="228" spans="1:7" ht="15" customHeight="1" x14ac:dyDescent="0.25">
      <c r="A228" s="25">
        <v>41843</v>
      </c>
      <c r="B228" s="38">
        <v>54.333333000000003</v>
      </c>
      <c r="C228" s="37">
        <v>24.777777</v>
      </c>
      <c r="D228" s="37">
        <v>31.25</v>
      </c>
      <c r="E228" s="38">
        <v>62.375</v>
      </c>
      <c r="G228" s="18"/>
    </row>
    <row r="229" spans="1:7" ht="15" customHeight="1" x14ac:dyDescent="0.25">
      <c r="A229" s="25">
        <v>41850</v>
      </c>
      <c r="B229" s="38">
        <v>54.111111000000001</v>
      </c>
      <c r="C229" s="37">
        <v>24.666665999999999</v>
      </c>
      <c r="D229" s="37">
        <v>31.25</v>
      </c>
      <c r="E229" s="38">
        <v>62.25</v>
      </c>
      <c r="G229" s="18"/>
    </row>
    <row r="230" spans="1:7" ht="15" customHeight="1" x14ac:dyDescent="0.25">
      <c r="A230" s="25">
        <v>41857</v>
      </c>
      <c r="B230" s="38">
        <v>52.333333000000003</v>
      </c>
      <c r="C230" s="37">
        <v>24.111111000000001</v>
      </c>
      <c r="D230" s="37">
        <v>31.375</v>
      </c>
      <c r="E230" s="38">
        <v>61.8125</v>
      </c>
      <c r="G230" s="18"/>
    </row>
    <row r="231" spans="1:7" ht="15" customHeight="1" x14ac:dyDescent="0.25">
      <c r="A231" s="25">
        <v>41864</v>
      </c>
      <c r="B231" s="38">
        <v>49.333333000000003</v>
      </c>
      <c r="C231" s="37">
        <v>22.888888000000001</v>
      </c>
      <c r="D231" s="37">
        <v>31.310616</v>
      </c>
      <c r="E231" s="38">
        <v>59.068375000000003</v>
      </c>
      <c r="G231" s="18"/>
    </row>
    <row r="232" spans="1:7" ht="15" customHeight="1" x14ac:dyDescent="0.25">
      <c r="A232" s="25">
        <v>41871</v>
      </c>
      <c r="B232" s="38">
        <v>47.666665999999999</v>
      </c>
      <c r="C232" s="37">
        <v>22</v>
      </c>
      <c r="D232" s="37">
        <v>31.125</v>
      </c>
      <c r="E232" s="38">
        <v>57.8125</v>
      </c>
      <c r="G232" s="18"/>
    </row>
    <row r="233" spans="1:7" ht="15" customHeight="1" x14ac:dyDescent="0.25">
      <c r="A233" s="25">
        <v>41878</v>
      </c>
      <c r="B233" s="38">
        <v>46.444443999999997</v>
      </c>
      <c r="C233" s="37">
        <v>21.777777</v>
      </c>
      <c r="D233" s="37">
        <v>31.140625</v>
      </c>
      <c r="E233" s="38">
        <v>57.9375</v>
      </c>
      <c r="G233" s="18"/>
    </row>
    <row r="234" spans="1:7" ht="15" customHeight="1" x14ac:dyDescent="0.25">
      <c r="A234" s="25">
        <v>41885</v>
      </c>
      <c r="B234" s="38">
        <v>46.111111000000001</v>
      </c>
      <c r="C234" s="37">
        <v>21.277777</v>
      </c>
      <c r="D234" s="37">
        <v>30.75</v>
      </c>
      <c r="E234" s="38">
        <v>55.0625</v>
      </c>
      <c r="G234" s="18"/>
    </row>
    <row r="235" spans="1:7" ht="15" customHeight="1" x14ac:dyDescent="0.25">
      <c r="A235" s="25">
        <v>41892</v>
      </c>
      <c r="B235" s="38">
        <v>45.222222000000002</v>
      </c>
      <c r="C235" s="37">
        <v>19.555554999999998</v>
      </c>
      <c r="D235" s="37">
        <v>30.125</v>
      </c>
      <c r="E235" s="38">
        <v>54.4375</v>
      </c>
      <c r="G235" s="18"/>
    </row>
    <row r="236" spans="1:7" ht="15" customHeight="1" x14ac:dyDescent="0.25">
      <c r="A236" s="25">
        <v>41899</v>
      </c>
      <c r="B236" s="38">
        <v>44.666665999999999</v>
      </c>
      <c r="C236" s="37">
        <v>19.222221999999999</v>
      </c>
      <c r="D236" s="37">
        <v>30.125</v>
      </c>
      <c r="E236" s="38">
        <v>53.5625</v>
      </c>
      <c r="G236" s="18"/>
    </row>
    <row r="237" spans="1:7" ht="15" customHeight="1" x14ac:dyDescent="0.25">
      <c r="A237" s="25">
        <v>41906</v>
      </c>
      <c r="B237" s="38">
        <v>44.555554999999998</v>
      </c>
      <c r="C237" s="37">
        <v>19.222221999999999</v>
      </c>
      <c r="D237" s="37">
        <v>30.125</v>
      </c>
      <c r="E237" s="38">
        <v>52.8125</v>
      </c>
      <c r="G237" s="18"/>
    </row>
    <row r="238" spans="1:7" ht="15" customHeight="1" x14ac:dyDescent="0.25">
      <c r="A238" s="25">
        <v>41913</v>
      </c>
      <c r="B238" s="38">
        <v>44.333333000000003</v>
      </c>
      <c r="C238" s="37">
        <v>18.888888000000001</v>
      </c>
      <c r="D238" s="37">
        <v>29.375</v>
      </c>
      <c r="E238" s="38">
        <v>52.4375</v>
      </c>
      <c r="G238" s="18"/>
    </row>
    <row r="239" spans="1:7" ht="15" customHeight="1" x14ac:dyDescent="0.25">
      <c r="A239" s="25">
        <v>41920</v>
      </c>
      <c r="B239" s="38">
        <v>45</v>
      </c>
      <c r="C239" s="37">
        <v>18.555554999999998</v>
      </c>
      <c r="D239" s="37">
        <v>29.625</v>
      </c>
      <c r="E239" s="38">
        <v>52.4375</v>
      </c>
      <c r="G239" s="18"/>
    </row>
    <row r="240" spans="1:7" ht="15" customHeight="1" x14ac:dyDescent="0.25">
      <c r="A240" s="25">
        <v>41927</v>
      </c>
      <c r="B240" s="38">
        <v>48.111111000000001</v>
      </c>
      <c r="C240" s="37">
        <v>18.833333</v>
      </c>
      <c r="D240" s="37">
        <v>30</v>
      </c>
      <c r="E240" s="38">
        <v>53.5625</v>
      </c>
      <c r="G240" s="18"/>
    </row>
    <row r="241" spans="1:7" ht="15" customHeight="1" x14ac:dyDescent="0.25">
      <c r="A241" s="25">
        <v>41935</v>
      </c>
      <c r="B241" s="38">
        <v>52.111111000000001</v>
      </c>
      <c r="C241" s="37">
        <v>19.277777</v>
      </c>
      <c r="D241" s="37">
        <v>30.375</v>
      </c>
      <c r="E241" s="38">
        <v>58.1875</v>
      </c>
      <c r="G241" s="18"/>
    </row>
    <row r="242" spans="1:7" ht="15" customHeight="1" x14ac:dyDescent="0.25">
      <c r="A242" s="25">
        <v>41942</v>
      </c>
      <c r="B242" s="38">
        <v>51.333333000000003</v>
      </c>
      <c r="C242" s="37">
        <v>19.111111000000001</v>
      </c>
      <c r="D242" s="37">
        <v>30.25</v>
      </c>
      <c r="E242" s="38">
        <v>57.9375</v>
      </c>
      <c r="G242" s="18"/>
    </row>
    <row r="243" spans="1:7" ht="15" customHeight="1" x14ac:dyDescent="0.25">
      <c r="A243" s="25">
        <v>41949</v>
      </c>
      <c r="B243" s="38">
        <v>51.444443999999997</v>
      </c>
      <c r="C243" s="37">
        <v>18.25</v>
      </c>
      <c r="D243" s="37">
        <v>29.375</v>
      </c>
      <c r="E243" s="38">
        <v>57.9375</v>
      </c>
      <c r="G243" s="18"/>
    </row>
    <row r="244" spans="1:7" ht="15" customHeight="1" x14ac:dyDescent="0.25">
      <c r="A244" s="25">
        <v>41956</v>
      </c>
      <c r="B244" s="38">
        <v>51.111111000000001</v>
      </c>
      <c r="C244" s="37">
        <v>18.125</v>
      </c>
      <c r="D244" s="37">
        <v>29.375</v>
      </c>
      <c r="E244" s="38">
        <v>57.1875</v>
      </c>
      <c r="G244" s="18"/>
    </row>
    <row r="245" spans="1:7" ht="15" customHeight="1" x14ac:dyDescent="0.25">
      <c r="A245" s="25">
        <v>41963</v>
      </c>
      <c r="B245" s="38">
        <v>51.666665999999999</v>
      </c>
      <c r="C245" s="37">
        <v>18.25</v>
      </c>
      <c r="D245" s="37">
        <v>29.125</v>
      </c>
      <c r="E245" s="38">
        <v>57.3125</v>
      </c>
      <c r="G245" s="18"/>
    </row>
    <row r="246" spans="1:7" ht="15" customHeight="1" x14ac:dyDescent="0.25">
      <c r="A246" s="25">
        <v>41970</v>
      </c>
      <c r="B246" s="38">
        <v>51.166665999999999</v>
      </c>
      <c r="C246" s="37">
        <v>18.3125</v>
      </c>
      <c r="D246" s="37">
        <v>24.785713999999999</v>
      </c>
      <c r="E246" s="38">
        <v>57.3125</v>
      </c>
      <c r="G246" s="18"/>
    </row>
    <row r="247" spans="1:7" ht="15" customHeight="1" x14ac:dyDescent="0.25">
      <c r="A247" s="25">
        <v>41977</v>
      </c>
      <c r="B247" s="38">
        <v>51.277777</v>
      </c>
      <c r="C247" s="37">
        <v>18.111111000000001</v>
      </c>
      <c r="D247" s="37">
        <v>24.642856999999999</v>
      </c>
      <c r="E247" s="38">
        <v>57.4375</v>
      </c>
      <c r="G247" s="18"/>
    </row>
    <row r="248" spans="1:7" ht="15" customHeight="1" x14ac:dyDescent="0.25">
      <c r="A248" s="25">
        <v>41984</v>
      </c>
      <c r="B248" s="38">
        <v>53.462963000000002</v>
      </c>
      <c r="C248" s="37">
        <v>18.864197000000001</v>
      </c>
      <c r="D248" s="37">
        <v>26</v>
      </c>
      <c r="E248" s="38">
        <v>58.3125</v>
      </c>
      <c r="G248" s="18"/>
    </row>
    <row r="249" spans="1:7" ht="15" customHeight="1" x14ac:dyDescent="0.25">
      <c r="A249" s="25">
        <v>41991</v>
      </c>
      <c r="B249" s="38">
        <v>55.351851000000003</v>
      </c>
      <c r="C249" s="37">
        <v>19.618518000000002</v>
      </c>
      <c r="D249" s="37">
        <v>26.285713999999999</v>
      </c>
      <c r="E249" s="38">
        <v>59.375</v>
      </c>
      <c r="G249" s="18"/>
    </row>
    <row r="250" spans="1:7" ht="15" customHeight="1" x14ac:dyDescent="0.25">
      <c r="A250" s="25">
        <v>42003</v>
      </c>
      <c r="B250" s="38">
        <v>55.796295999999998</v>
      </c>
      <c r="C250" s="37">
        <v>19.918517999999999</v>
      </c>
      <c r="D250" s="37">
        <v>26.285713999999999</v>
      </c>
      <c r="E250" s="38">
        <v>59.375</v>
      </c>
      <c r="G250" s="18"/>
    </row>
    <row r="251" spans="1:7" ht="15" customHeight="1" x14ac:dyDescent="0.25">
      <c r="A251" s="25">
        <v>42012</v>
      </c>
      <c r="B251" s="38">
        <v>54.546295999999998</v>
      </c>
      <c r="C251" s="37">
        <v>19.433333000000001</v>
      </c>
      <c r="D251" s="37">
        <v>26.428571000000002</v>
      </c>
      <c r="E251" s="38">
        <v>58.5</v>
      </c>
      <c r="G251" s="18"/>
    </row>
    <row r="252" spans="1:7" ht="15" customHeight="1" x14ac:dyDescent="0.25">
      <c r="A252" s="25">
        <v>42019</v>
      </c>
      <c r="B252" s="38">
        <v>54.138888000000001</v>
      </c>
      <c r="C252" s="37">
        <v>19.253703000000002</v>
      </c>
      <c r="D252" s="37">
        <v>26.428571000000002</v>
      </c>
      <c r="E252" s="38">
        <v>57.712499999999999</v>
      </c>
      <c r="G252" s="18"/>
    </row>
    <row r="253" spans="1:7" ht="15" customHeight="1" x14ac:dyDescent="0.25">
      <c r="A253" s="25">
        <v>42026</v>
      </c>
      <c r="B253" s="38">
        <v>53.65625</v>
      </c>
      <c r="C253" s="37">
        <v>19.242591999999998</v>
      </c>
      <c r="D253" s="37">
        <v>27</v>
      </c>
      <c r="E253" s="38">
        <v>57.597499999999997</v>
      </c>
      <c r="G253" s="18"/>
    </row>
    <row r="254" spans="1:7" ht="15" customHeight="1" x14ac:dyDescent="0.25">
      <c r="A254" s="25">
        <v>42033</v>
      </c>
      <c r="B254" s="38">
        <v>53.53125</v>
      </c>
      <c r="C254" s="37">
        <v>20.572222</v>
      </c>
      <c r="D254" s="37">
        <v>26.65476</v>
      </c>
      <c r="E254" s="38">
        <v>57.222499999999997</v>
      </c>
      <c r="G254" s="18"/>
    </row>
    <row r="255" spans="1:7" ht="15" customHeight="1" x14ac:dyDescent="0.25">
      <c r="A255" s="25">
        <v>42040</v>
      </c>
      <c r="B255" s="38">
        <v>52.947915999999999</v>
      </c>
      <c r="C255" s="37">
        <v>20.562184999999999</v>
      </c>
      <c r="D255" s="37">
        <v>23.285713999999999</v>
      </c>
      <c r="E255" s="38">
        <v>56.80162</v>
      </c>
      <c r="G255" s="18"/>
    </row>
    <row r="256" spans="1:7" ht="15" customHeight="1" x14ac:dyDescent="0.25">
      <c r="A256" s="25">
        <v>42047</v>
      </c>
      <c r="B256" s="38">
        <v>52.581541000000001</v>
      </c>
      <c r="C256" s="37">
        <v>20.782444000000002</v>
      </c>
      <c r="D256" s="37">
        <v>22.785713999999999</v>
      </c>
      <c r="E256" s="38">
        <v>55.721429000000001</v>
      </c>
      <c r="G256" s="18"/>
    </row>
    <row r="257" spans="1:7" ht="15" customHeight="1" x14ac:dyDescent="0.25">
      <c r="A257" s="25">
        <v>42054</v>
      </c>
      <c r="B257" s="38">
        <v>52.206541000000001</v>
      </c>
      <c r="C257" s="37">
        <v>20.782444000000002</v>
      </c>
      <c r="D257" s="37">
        <v>22.785713999999999</v>
      </c>
      <c r="E257" s="38">
        <v>55.435310999999999</v>
      </c>
      <c r="G257" s="18"/>
    </row>
    <row r="258" spans="1:7" ht="15" customHeight="1" x14ac:dyDescent="0.25">
      <c r="A258" s="25">
        <v>42061</v>
      </c>
      <c r="B258" s="38">
        <v>51.710290999999998</v>
      </c>
      <c r="C258" s="37">
        <v>20.861813999999999</v>
      </c>
      <c r="D258" s="37">
        <v>22.785713999999999</v>
      </c>
      <c r="E258" s="38">
        <v>55.149597</v>
      </c>
      <c r="G258" s="18"/>
    </row>
    <row r="259" spans="1:7" ht="15" customHeight="1" x14ac:dyDescent="0.25">
      <c r="A259" s="25">
        <v>42068</v>
      </c>
      <c r="B259" s="38">
        <v>51.690603000000003</v>
      </c>
      <c r="C259" s="37">
        <v>21.120407</v>
      </c>
      <c r="D259" s="37">
        <v>22.785713999999999</v>
      </c>
      <c r="E259" s="38">
        <v>55.173772999999997</v>
      </c>
      <c r="G259" s="18"/>
    </row>
    <row r="260" spans="1:7" ht="15" customHeight="1" x14ac:dyDescent="0.25">
      <c r="A260" s="25">
        <v>42075</v>
      </c>
      <c r="B260" s="38">
        <v>52.130915999999999</v>
      </c>
      <c r="C260" s="37">
        <v>22.989740000000001</v>
      </c>
      <c r="D260" s="37">
        <v>22.928571000000002</v>
      </c>
      <c r="E260" s="38">
        <v>55.030915999999998</v>
      </c>
      <c r="G260" s="18"/>
    </row>
    <row r="261" spans="1:7" ht="15" customHeight="1" x14ac:dyDescent="0.25">
      <c r="A261" s="25">
        <v>42082</v>
      </c>
      <c r="B261" s="38">
        <v>53.947791000000002</v>
      </c>
      <c r="C261" s="37">
        <v>26.649888000000001</v>
      </c>
      <c r="D261" s="37">
        <v>24.36</v>
      </c>
      <c r="E261" s="38">
        <v>55.959487000000003</v>
      </c>
      <c r="G261" s="18"/>
    </row>
    <row r="262" spans="1:7" ht="15" customHeight="1" x14ac:dyDescent="0.25">
      <c r="A262" s="25">
        <v>42089</v>
      </c>
      <c r="B262" s="38">
        <v>54.796227999999999</v>
      </c>
      <c r="C262" s="37">
        <v>27.381629</v>
      </c>
      <c r="D262" s="37">
        <v>24.071428000000001</v>
      </c>
      <c r="E262" s="38">
        <v>55.816630000000004</v>
      </c>
      <c r="G262" s="18"/>
    </row>
    <row r="263" spans="1:7" ht="15" customHeight="1" x14ac:dyDescent="0.25">
      <c r="A263" s="25">
        <v>42095</v>
      </c>
      <c r="B263" s="38">
        <v>55.097163999999999</v>
      </c>
      <c r="C263" s="37">
        <v>27.694444000000001</v>
      </c>
      <c r="D263" s="37">
        <v>24.071428000000001</v>
      </c>
      <c r="E263" s="38">
        <v>56.173772999999997</v>
      </c>
      <c r="G263" s="18"/>
    </row>
    <row r="264" spans="1:7" ht="15" customHeight="1" x14ac:dyDescent="0.25">
      <c r="A264" s="25">
        <v>42103</v>
      </c>
      <c r="B264" s="38">
        <v>54.618186000000001</v>
      </c>
      <c r="C264" s="37">
        <v>26.485147999999999</v>
      </c>
      <c r="D264" s="37">
        <v>24.357142</v>
      </c>
      <c r="E264" s="38">
        <v>55.702343999999997</v>
      </c>
      <c r="G264" s="18"/>
    </row>
    <row r="265" spans="1:7" ht="15" customHeight="1" x14ac:dyDescent="0.25">
      <c r="A265" s="25">
        <v>42110</v>
      </c>
      <c r="B265" s="38">
        <v>53.781311000000002</v>
      </c>
      <c r="C265" s="37">
        <v>25.88</v>
      </c>
      <c r="D265" s="37">
        <v>24.61</v>
      </c>
      <c r="E265" s="38">
        <v>55.132466999999998</v>
      </c>
      <c r="G265" s="18"/>
    </row>
    <row r="266" spans="1:7" ht="15" customHeight="1" x14ac:dyDescent="0.25">
      <c r="A266" s="25">
        <v>42117</v>
      </c>
      <c r="B266" s="38">
        <v>53.970061000000001</v>
      </c>
      <c r="C266" s="37">
        <v>25.948125000000001</v>
      </c>
      <c r="D266" s="37">
        <v>24.038571000000001</v>
      </c>
      <c r="E266" s="38">
        <v>55.132466999999998</v>
      </c>
      <c r="G266" s="18"/>
    </row>
    <row r="267" spans="1:7" ht="15" customHeight="1" x14ac:dyDescent="0.25">
      <c r="A267" s="25">
        <v>42124</v>
      </c>
      <c r="B267" s="38">
        <v>52.628749999999997</v>
      </c>
      <c r="C267" s="37">
        <v>24.91</v>
      </c>
      <c r="D267" s="37">
        <v>24.038571000000001</v>
      </c>
      <c r="E267" s="38">
        <v>55.121437999999998</v>
      </c>
      <c r="G267" s="18"/>
    </row>
    <row r="268" spans="1:7" ht="15" customHeight="1" x14ac:dyDescent="0.25">
      <c r="A268" s="25">
        <v>42131</v>
      </c>
      <c r="B268" s="38">
        <v>52.711750000000002</v>
      </c>
      <c r="C268" s="37">
        <v>25.998863</v>
      </c>
      <c r="D268" s="37">
        <v>24.038571000000001</v>
      </c>
      <c r="E268" s="38">
        <v>55.121437999999998</v>
      </c>
      <c r="G268" s="18"/>
    </row>
    <row r="269" spans="1:7" ht="15" customHeight="1" x14ac:dyDescent="0.25">
      <c r="A269" s="25">
        <v>42139</v>
      </c>
      <c r="B269" s="38">
        <v>52.314216000000002</v>
      </c>
      <c r="C269" s="37">
        <v>26.169318000000001</v>
      </c>
      <c r="D269" s="37">
        <v>24.038571000000001</v>
      </c>
      <c r="E269" s="38">
        <v>54.978580999999998</v>
      </c>
      <c r="G269" s="18"/>
    </row>
    <row r="270" spans="1:7" ht="15" customHeight="1" x14ac:dyDescent="0.25">
      <c r="A270" s="25">
        <v>42145</v>
      </c>
      <c r="B270" s="38">
        <v>52.064216000000002</v>
      </c>
      <c r="C270" s="37">
        <v>26.629545</v>
      </c>
      <c r="D270" s="37">
        <v>25.083333</v>
      </c>
      <c r="E270" s="38">
        <v>54.69</v>
      </c>
      <c r="G270" s="18"/>
    </row>
    <row r="271" spans="1:7" ht="15" customHeight="1" x14ac:dyDescent="0.25">
      <c r="A271" s="25">
        <v>42152</v>
      </c>
      <c r="B271" s="38">
        <v>52.064216000000002</v>
      </c>
      <c r="C271" s="37">
        <v>26.574999999999999</v>
      </c>
      <c r="D271" s="37">
        <v>25.083333</v>
      </c>
      <c r="E271" s="38">
        <v>54.69</v>
      </c>
      <c r="G271" s="18"/>
    </row>
    <row r="272" spans="1:7" ht="15" customHeight="1" x14ac:dyDescent="0.25">
      <c r="A272" s="25">
        <v>42159</v>
      </c>
      <c r="B272" s="38">
        <v>52.585050000000003</v>
      </c>
      <c r="C272" s="37">
        <v>27.560227000000001</v>
      </c>
      <c r="D272" s="37">
        <v>25.25</v>
      </c>
      <c r="E272" s="38">
        <v>55.121437999999998</v>
      </c>
      <c r="G272" s="18"/>
    </row>
    <row r="273" spans="1:7" ht="15" customHeight="1" x14ac:dyDescent="0.25">
      <c r="A273" s="25">
        <v>42166</v>
      </c>
      <c r="B273" s="38">
        <v>53.960050000000003</v>
      </c>
      <c r="C273" s="37">
        <v>29.151136000000001</v>
      </c>
      <c r="D273" s="37">
        <v>26.75</v>
      </c>
      <c r="E273" s="38">
        <v>55.121437999999998</v>
      </c>
      <c r="G273" s="18"/>
    </row>
    <row r="274" spans="1:7" ht="15" customHeight="1" x14ac:dyDescent="0.25">
      <c r="A274" s="25">
        <v>42173</v>
      </c>
      <c r="B274" s="38">
        <v>56.585050000000003</v>
      </c>
      <c r="C274" s="37">
        <v>30.088750000000001</v>
      </c>
      <c r="D274" s="37">
        <v>30.25</v>
      </c>
      <c r="E274" s="38">
        <v>56.335723000000002</v>
      </c>
      <c r="G274" s="18"/>
    </row>
    <row r="275" spans="1:7" ht="15" customHeight="1" x14ac:dyDescent="0.25">
      <c r="A275" s="25">
        <v>42180</v>
      </c>
      <c r="B275" s="38">
        <v>60.210050000000003</v>
      </c>
      <c r="C275" s="37">
        <v>31.213636000000001</v>
      </c>
      <c r="D275" s="37">
        <v>32.25</v>
      </c>
      <c r="E275" s="38">
        <v>61.692856999999997</v>
      </c>
      <c r="G275" s="18"/>
    </row>
    <row r="276" spans="1:7" ht="15" customHeight="1" x14ac:dyDescent="0.25">
      <c r="A276" s="25">
        <v>42187</v>
      </c>
      <c r="B276" s="38">
        <v>61.147550000000003</v>
      </c>
      <c r="C276" s="37">
        <v>31.751135999999999</v>
      </c>
      <c r="D276" s="37">
        <v>32.083333000000003</v>
      </c>
      <c r="E276" s="38">
        <v>62.666666999999997</v>
      </c>
      <c r="G276" s="18"/>
    </row>
    <row r="277" spans="1:7" ht="15" customHeight="1" x14ac:dyDescent="0.25">
      <c r="A277" s="25">
        <v>42194</v>
      </c>
      <c r="B277" s="38">
        <v>61.897550000000003</v>
      </c>
      <c r="C277" s="37">
        <v>32.035226999999999</v>
      </c>
      <c r="D277" s="37">
        <v>32.083333000000003</v>
      </c>
      <c r="E277" s="38">
        <v>63.666665999999999</v>
      </c>
      <c r="G277" s="18"/>
    </row>
    <row r="278" spans="1:7" ht="15" customHeight="1" x14ac:dyDescent="0.25">
      <c r="A278" s="25">
        <v>42201</v>
      </c>
      <c r="B278" s="38">
        <v>61.397550000000003</v>
      </c>
      <c r="C278" s="37">
        <v>31.453409000000001</v>
      </c>
      <c r="D278" s="37">
        <v>30.7</v>
      </c>
      <c r="E278" s="38">
        <v>63.583333000000003</v>
      </c>
      <c r="G278" s="18"/>
    </row>
    <row r="279" spans="1:7" ht="15" customHeight="1" x14ac:dyDescent="0.25">
      <c r="A279" s="25">
        <v>42208</v>
      </c>
      <c r="B279" s="38">
        <v>61.686667</v>
      </c>
      <c r="C279" s="37">
        <v>31.403333</v>
      </c>
      <c r="D279" s="37">
        <v>30.7</v>
      </c>
      <c r="E279" s="38">
        <v>63.416665999999999</v>
      </c>
      <c r="G279" s="18"/>
    </row>
    <row r="280" spans="1:7" ht="15" customHeight="1" x14ac:dyDescent="0.25">
      <c r="A280" s="25">
        <v>42215</v>
      </c>
      <c r="B280" s="38">
        <v>61.531154999999998</v>
      </c>
      <c r="C280" s="37">
        <v>31.236363000000001</v>
      </c>
      <c r="D280" s="37">
        <v>30.9</v>
      </c>
      <c r="E280" s="38">
        <v>63.416665999999999</v>
      </c>
      <c r="G280" s="18"/>
    </row>
    <row r="281" spans="1:7" ht="15" customHeight="1" x14ac:dyDescent="0.25">
      <c r="A281" s="25">
        <v>42222</v>
      </c>
      <c r="B281" s="38">
        <v>62.086711000000001</v>
      </c>
      <c r="C281" s="37">
        <v>31.569697000000001</v>
      </c>
      <c r="D281" s="37">
        <v>30.5</v>
      </c>
      <c r="E281" s="38">
        <v>63.416665999999999</v>
      </c>
      <c r="G281" s="18"/>
    </row>
    <row r="282" spans="1:7" ht="15" customHeight="1" x14ac:dyDescent="0.25">
      <c r="A282" s="25">
        <v>42229</v>
      </c>
      <c r="B282" s="38">
        <v>63.212637000000001</v>
      </c>
      <c r="C282" s="37">
        <v>31.947474</v>
      </c>
      <c r="D282" s="37">
        <v>31.3</v>
      </c>
      <c r="E282" s="38">
        <v>63.583333000000003</v>
      </c>
      <c r="G282" s="18"/>
    </row>
    <row r="283" spans="1:7" ht="15" customHeight="1" x14ac:dyDescent="0.25">
      <c r="A283" s="25">
        <v>42236</v>
      </c>
      <c r="B283" s="38">
        <v>64.879302999999993</v>
      </c>
      <c r="C283" s="37">
        <v>33.614140999999996</v>
      </c>
      <c r="D283" s="37">
        <v>32.299999999999997</v>
      </c>
      <c r="E283" s="38">
        <v>64.416666000000006</v>
      </c>
      <c r="G283" s="18"/>
    </row>
    <row r="284" spans="1:7" ht="15" customHeight="1" x14ac:dyDescent="0.25">
      <c r="A284" s="25">
        <v>42243</v>
      </c>
      <c r="B284" s="38">
        <v>69.8125</v>
      </c>
      <c r="C284" s="37">
        <v>35.841765000000002</v>
      </c>
      <c r="D284" s="37">
        <v>34.5</v>
      </c>
      <c r="E284" s="38">
        <v>71.166666000000006</v>
      </c>
      <c r="G284" s="18"/>
    </row>
    <row r="285" spans="1:7" ht="15" customHeight="1" x14ac:dyDescent="0.25">
      <c r="A285" s="25">
        <v>42250</v>
      </c>
      <c r="B285" s="38">
        <v>75.4375</v>
      </c>
      <c r="C285" s="37">
        <v>38.9375</v>
      </c>
      <c r="D285" s="37">
        <v>36.9</v>
      </c>
      <c r="E285" s="38">
        <v>76.083332999999996</v>
      </c>
      <c r="G285" s="18"/>
    </row>
    <row r="286" spans="1:7" ht="15" customHeight="1" x14ac:dyDescent="0.25">
      <c r="A286" s="25">
        <v>42257</v>
      </c>
      <c r="B286" s="38">
        <v>85.021249999999995</v>
      </c>
      <c r="C286" s="37">
        <v>42.3125</v>
      </c>
      <c r="D286" s="37">
        <v>46.7</v>
      </c>
      <c r="E286" s="38">
        <v>96.583332999999996</v>
      </c>
      <c r="G286" s="18"/>
    </row>
    <row r="287" spans="1:7" ht="15" customHeight="1" x14ac:dyDescent="0.25">
      <c r="A287" s="25">
        <v>42264</v>
      </c>
      <c r="B287" s="38">
        <v>92.501717999999997</v>
      </c>
      <c r="C287" s="37">
        <v>43.3125</v>
      </c>
      <c r="D287" s="37">
        <v>48.5</v>
      </c>
      <c r="E287" s="38">
        <v>97.833332999999996</v>
      </c>
      <c r="G287" s="18"/>
    </row>
    <row r="288" spans="1:7" ht="15" customHeight="1" x14ac:dyDescent="0.25">
      <c r="A288" s="25">
        <v>42271</v>
      </c>
      <c r="B288" s="38">
        <v>107.11875000000001</v>
      </c>
      <c r="C288" s="37">
        <v>49.21</v>
      </c>
      <c r="D288" s="37">
        <v>51.9</v>
      </c>
      <c r="E288" s="38">
        <v>109.16666600000001</v>
      </c>
      <c r="G288" s="18"/>
    </row>
    <row r="289" spans="1:7" ht="15" customHeight="1" x14ac:dyDescent="0.25">
      <c r="A289" s="25">
        <v>42278</v>
      </c>
      <c r="B289" s="38">
        <v>120.23965200000001</v>
      </c>
      <c r="C289" s="37">
        <v>53.093781</v>
      </c>
      <c r="D289" s="37">
        <v>59.033332999999999</v>
      </c>
      <c r="E289" s="38">
        <v>119.5</v>
      </c>
      <c r="G289" s="18"/>
    </row>
    <row r="290" spans="1:7" ht="15" customHeight="1" x14ac:dyDescent="0.25">
      <c r="A290" s="25">
        <v>42285</v>
      </c>
      <c r="B290" s="38">
        <v>112.546667</v>
      </c>
      <c r="C290" s="37">
        <v>53.091473000000001</v>
      </c>
      <c r="D290" s="37">
        <v>58.792852000000003</v>
      </c>
      <c r="E290" s="38">
        <v>121</v>
      </c>
      <c r="G290" s="18"/>
    </row>
    <row r="291" spans="1:7" ht="15" customHeight="1" x14ac:dyDescent="0.25">
      <c r="A291" s="25">
        <v>42292</v>
      </c>
      <c r="B291" s="38">
        <v>105.89</v>
      </c>
      <c r="C291" s="37">
        <v>52.191656000000002</v>
      </c>
      <c r="D291" s="37">
        <v>56.843333000000001</v>
      </c>
      <c r="E291" s="38">
        <v>112.66666600000001</v>
      </c>
      <c r="G291" s="18"/>
    </row>
    <row r="292" spans="1:7" ht="15" customHeight="1" x14ac:dyDescent="0.25">
      <c r="A292" s="25">
        <v>42299</v>
      </c>
      <c r="B292" s="38">
        <v>105.337869</v>
      </c>
      <c r="C292" s="37">
        <v>54.968328</v>
      </c>
      <c r="D292" s="37">
        <v>55.350490999999998</v>
      </c>
      <c r="E292" s="38">
        <v>107.223333</v>
      </c>
      <c r="G292" s="18"/>
    </row>
    <row r="293" spans="1:7" ht="15" customHeight="1" x14ac:dyDescent="0.25">
      <c r="A293" s="25">
        <v>42306</v>
      </c>
      <c r="B293" s="38">
        <v>106.67120199999999</v>
      </c>
      <c r="C293" s="37">
        <v>58.190550999999999</v>
      </c>
      <c r="D293" s="37">
        <v>56.183824999999999</v>
      </c>
      <c r="E293" s="38">
        <v>107.31</v>
      </c>
      <c r="G293" s="18"/>
    </row>
    <row r="294" spans="1:7" ht="15" customHeight="1" x14ac:dyDescent="0.25">
      <c r="A294" s="25">
        <v>42313</v>
      </c>
      <c r="B294" s="38">
        <v>107.47013699999999</v>
      </c>
      <c r="C294" s="37">
        <v>59.2</v>
      </c>
      <c r="D294" s="37">
        <v>56.671250000000001</v>
      </c>
      <c r="E294" s="38">
        <v>107.83767899999999</v>
      </c>
      <c r="G294" s="18"/>
    </row>
    <row r="295" spans="1:7" ht="15" customHeight="1" x14ac:dyDescent="0.25">
      <c r="A295" s="25">
        <v>42320</v>
      </c>
      <c r="B295" s="38">
        <v>109.662288</v>
      </c>
      <c r="C295" s="37">
        <v>59.189163999999998</v>
      </c>
      <c r="D295" s="37">
        <v>62.684289</v>
      </c>
      <c r="E295" s="38">
        <v>107.96291100000001</v>
      </c>
      <c r="G295" s="18"/>
    </row>
    <row r="296" spans="1:7" ht="15" customHeight="1" x14ac:dyDescent="0.25">
      <c r="A296" s="25">
        <v>42327</v>
      </c>
      <c r="B296" s="38">
        <v>118.214235</v>
      </c>
      <c r="C296" s="37">
        <v>60.301599000000003</v>
      </c>
      <c r="D296" s="37">
        <v>64.150000000000006</v>
      </c>
      <c r="E296" s="38">
        <v>117.902349</v>
      </c>
      <c r="G296" s="18"/>
    </row>
    <row r="297" spans="1:7" ht="15" customHeight="1" x14ac:dyDescent="0.25">
      <c r="A297" s="25">
        <v>42334</v>
      </c>
      <c r="B297" s="38">
        <v>121.233301</v>
      </c>
      <c r="C297" s="37">
        <v>63.409427999999998</v>
      </c>
      <c r="D297" s="37">
        <v>66.111322999999999</v>
      </c>
      <c r="E297" s="38">
        <v>129.78571400000001</v>
      </c>
      <c r="G297" s="18"/>
    </row>
    <row r="298" spans="1:7" ht="15" customHeight="1" x14ac:dyDescent="0.25">
      <c r="A298" s="25">
        <v>42341</v>
      </c>
      <c r="B298" s="38">
        <v>127.29375</v>
      </c>
      <c r="C298" s="37">
        <v>66.758202999999995</v>
      </c>
      <c r="D298" s="37">
        <v>67.890900000000002</v>
      </c>
      <c r="E298" s="38">
        <v>132.64285699999999</v>
      </c>
      <c r="G298" s="18"/>
    </row>
    <row r="299" spans="1:7" ht="15" customHeight="1" x14ac:dyDescent="0.25">
      <c r="A299" s="25">
        <v>42348</v>
      </c>
      <c r="B299" s="38">
        <v>130.28565599999999</v>
      </c>
      <c r="C299" s="37">
        <v>68.530418999999995</v>
      </c>
      <c r="D299" s="37">
        <v>70.694845999999998</v>
      </c>
      <c r="E299" s="38">
        <v>136.91999999999999</v>
      </c>
      <c r="G299" s="18"/>
    </row>
    <row r="300" spans="1:7" ht="15" customHeight="1" x14ac:dyDescent="0.25">
      <c r="A300" s="25">
        <v>42355</v>
      </c>
      <c r="B300" s="38">
        <v>132.67168899999999</v>
      </c>
      <c r="C300" s="37">
        <v>69.206602000000004</v>
      </c>
      <c r="D300" s="37">
        <v>71.305808999999996</v>
      </c>
      <c r="E300" s="38">
        <v>138.58333300000001</v>
      </c>
      <c r="G300" s="18"/>
    </row>
    <row r="301" spans="1:7" ht="15" customHeight="1" x14ac:dyDescent="0.25">
      <c r="A301" s="25">
        <v>42361</v>
      </c>
      <c r="B301" s="38">
        <v>132.92168899999999</v>
      </c>
      <c r="C301" s="37">
        <v>69.317712999999998</v>
      </c>
      <c r="D301" s="37">
        <v>70.020094999999998</v>
      </c>
      <c r="E301" s="38">
        <v>138.58333300000001</v>
      </c>
      <c r="G301" s="18"/>
    </row>
    <row r="302" spans="1:7" ht="15" customHeight="1" x14ac:dyDescent="0.25">
      <c r="A302" s="25">
        <v>42368</v>
      </c>
      <c r="B302" s="38">
        <v>132.92025699999999</v>
      </c>
      <c r="C302" s="37">
        <v>67.37</v>
      </c>
      <c r="D302" s="37">
        <v>70.555746999999997</v>
      </c>
      <c r="E302" s="38">
        <v>138.78571400000001</v>
      </c>
      <c r="G302" s="18"/>
    </row>
    <row r="303" spans="1:7" ht="15" customHeight="1" x14ac:dyDescent="0.25">
      <c r="A303" s="25">
        <v>42376</v>
      </c>
      <c r="B303" s="38">
        <v>126.204444</v>
      </c>
      <c r="C303" s="37">
        <v>65.318588000000005</v>
      </c>
      <c r="D303" s="37">
        <v>66.376249999999999</v>
      </c>
      <c r="E303" s="38">
        <v>134.118571</v>
      </c>
      <c r="G303" s="18"/>
    </row>
    <row r="304" spans="1:7" ht="15" customHeight="1" x14ac:dyDescent="0.25">
      <c r="A304" s="25">
        <v>42383</v>
      </c>
      <c r="B304" s="38">
        <v>125.921938</v>
      </c>
      <c r="C304" s="37">
        <v>65.034118000000007</v>
      </c>
      <c r="D304" s="37">
        <v>66.522897</v>
      </c>
      <c r="E304" s="38">
        <v>131.98099500000001</v>
      </c>
      <c r="G304" s="18"/>
    </row>
    <row r="305" spans="1:7" ht="15" customHeight="1" x14ac:dyDescent="0.25">
      <c r="A305" s="25">
        <v>42390</v>
      </c>
      <c r="B305" s="38">
        <v>126.921637</v>
      </c>
      <c r="C305" s="37">
        <v>66.144469999999998</v>
      </c>
      <c r="D305" s="37">
        <v>66.765015000000005</v>
      </c>
      <c r="E305" s="38">
        <v>132.33783</v>
      </c>
      <c r="G305" s="18"/>
    </row>
    <row r="306" spans="1:7" ht="15" customHeight="1" x14ac:dyDescent="0.25">
      <c r="A306" s="25">
        <v>42397</v>
      </c>
      <c r="B306" s="38">
        <v>127.169364</v>
      </c>
      <c r="C306" s="37">
        <v>66.910719999999998</v>
      </c>
      <c r="D306" s="37">
        <v>66.828253000000004</v>
      </c>
      <c r="E306" s="38">
        <v>133.90692000000001</v>
      </c>
      <c r="G306" s="18"/>
    </row>
    <row r="307" spans="1:7" ht="15" customHeight="1" x14ac:dyDescent="0.25">
      <c r="A307" s="25">
        <v>42404</v>
      </c>
      <c r="B307" s="38">
        <v>127.79876299999999</v>
      </c>
      <c r="C307" s="37">
        <v>67.591182000000003</v>
      </c>
      <c r="D307" s="37">
        <v>67.545062999999999</v>
      </c>
      <c r="E307" s="38">
        <v>133.62943899999999</v>
      </c>
      <c r="G307" s="18"/>
    </row>
    <row r="308" spans="1:7" ht="15" customHeight="1" x14ac:dyDescent="0.25">
      <c r="A308" s="25">
        <v>42411</v>
      </c>
      <c r="B308" s="38">
        <v>131.174733</v>
      </c>
      <c r="C308" s="37">
        <v>68.708667000000005</v>
      </c>
      <c r="D308" s="37">
        <v>69.068516000000002</v>
      </c>
      <c r="E308" s="38">
        <v>137.9143</v>
      </c>
      <c r="G308" s="18"/>
    </row>
    <row r="309" spans="1:7" ht="15" customHeight="1" x14ac:dyDescent="0.25">
      <c r="A309" s="25">
        <v>42418</v>
      </c>
      <c r="B309" s="38">
        <v>138.027592</v>
      </c>
      <c r="C309" s="37">
        <v>71.911225000000002</v>
      </c>
      <c r="D309" s="37">
        <v>70.905992999999995</v>
      </c>
      <c r="E309" s="38">
        <v>142.69610399999999</v>
      </c>
      <c r="G309" s="18"/>
    </row>
    <row r="310" spans="1:7" ht="15" customHeight="1" x14ac:dyDescent="0.25">
      <c r="A310" s="25">
        <v>42425</v>
      </c>
      <c r="B310" s="38">
        <v>138.35618600000001</v>
      </c>
      <c r="C310" s="37">
        <v>71.803923999999995</v>
      </c>
      <c r="D310" s="37">
        <v>70.894396999999998</v>
      </c>
      <c r="E310" s="38">
        <v>142.98431199999999</v>
      </c>
      <c r="G310" s="18"/>
    </row>
    <row r="311" spans="1:7" ht="15" customHeight="1" x14ac:dyDescent="0.25">
      <c r="A311" s="25">
        <v>42432</v>
      </c>
      <c r="B311" s="38">
        <v>132.35826299999999</v>
      </c>
      <c r="C311" s="37">
        <v>71.585483999999994</v>
      </c>
      <c r="D311" s="37">
        <v>70.885227</v>
      </c>
      <c r="E311" s="38">
        <v>141.41442499999999</v>
      </c>
      <c r="G311" s="18"/>
    </row>
    <row r="312" spans="1:7" ht="15" customHeight="1" x14ac:dyDescent="0.25">
      <c r="A312" s="25">
        <v>42439</v>
      </c>
      <c r="B312" s="38">
        <v>130.81344799999999</v>
      </c>
      <c r="C312" s="37">
        <v>71.362095999999994</v>
      </c>
      <c r="D312" s="37">
        <v>70.805926999999997</v>
      </c>
      <c r="E312" s="38">
        <v>139.27381</v>
      </c>
      <c r="G312" s="18"/>
    </row>
    <row r="313" spans="1:7" ht="15" customHeight="1" x14ac:dyDescent="0.25">
      <c r="A313" s="25">
        <v>42446</v>
      </c>
      <c r="B313" s="38">
        <v>127.260442</v>
      </c>
      <c r="C313" s="37">
        <v>70.034976999999998</v>
      </c>
      <c r="D313" s="37">
        <v>70.491387000000003</v>
      </c>
      <c r="E313" s="38">
        <v>137.13095200000001</v>
      </c>
      <c r="G313" s="18"/>
    </row>
    <row r="314" spans="1:7" ht="15" customHeight="1" x14ac:dyDescent="0.25">
      <c r="A314" s="25">
        <v>42452</v>
      </c>
      <c r="B314" s="38">
        <v>125.17680900000001</v>
      </c>
      <c r="C314" s="37">
        <v>69.595008000000007</v>
      </c>
      <c r="D314" s="37">
        <v>70.198644000000002</v>
      </c>
      <c r="E314" s="38">
        <v>136.850933</v>
      </c>
      <c r="G314" s="18"/>
    </row>
    <row r="315" spans="1:7" ht="15" customHeight="1" x14ac:dyDescent="0.25">
      <c r="A315" s="25">
        <v>42460</v>
      </c>
      <c r="B315" s="38">
        <v>120.61573</v>
      </c>
      <c r="C315" s="37">
        <v>68.964973000000001</v>
      </c>
      <c r="D315" s="37">
        <v>71.017459000000002</v>
      </c>
      <c r="E315" s="38">
        <v>134.66689099999999</v>
      </c>
      <c r="G315" s="18"/>
    </row>
    <row r="316" spans="1:7" ht="15" customHeight="1" x14ac:dyDescent="0.25">
      <c r="A316" s="25">
        <v>42467</v>
      </c>
      <c r="B316" s="38">
        <v>112.728219</v>
      </c>
      <c r="C316" s="37">
        <v>67.378572000000005</v>
      </c>
      <c r="D316" s="37">
        <v>70.471011000000004</v>
      </c>
      <c r="E316" s="38">
        <v>127.254243</v>
      </c>
      <c r="G316" s="18"/>
    </row>
    <row r="317" spans="1:7" ht="15" customHeight="1" x14ac:dyDescent="0.25">
      <c r="A317" s="25">
        <v>42474</v>
      </c>
      <c r="B317" s="38">
        <v>112.185655</v>
      </c>
      <c r="C317" s="37">
        <v>66.055251999999996</v>
      </c>
      <c r="D317" s="37">
        <v>70.943042000000005</v>
      </c>
      <c r="E317" s="38">
        <v>122.314879</v>
      </c>
      <c r="G317" s="18"/>
    </row>
    <row r="318" spans="1:7" ht="15" customHeight="1" x14ac:dyDescent="0.25">
      <c r="A318" s="25">
        <v>42481</v>
      </c>
      <c r="B318" s="38">
        <v>107.604736</v>
      </c>
      <c r="C318" s="37">
        <v>65.803437000000002</v>
      </c>
      <c r="D318" s="37">
        <v>71.178017999999994</v>
      </c>
      <c r="E318" s="38">
        <v>120.56564899999999</v>
      </c>
      <c r="G318" s="18"/>
    </row>
    <row r="319" spans="1:7" ht="15" customHeight="1" x14ac:dyDescent="0.25">
      <c r="A319" s="25">
        <v>42488</v>
      </c>
      <c r="B319" s="38">
        <v>105.39978000000001</v>
      </c>
      <c r="C319" s="37">
        <v>65.476399999999998</v>
      </c>
      <c r="D319" s="37">
        <v>71.048381000000006</v>
      </c>
      <c r="E319" s="38">
        <v>118.85973199999999</v>
      </c>
      <c r="G319" s="18"/>
    </row>
    <row r="320" spans="1:7" ht="15" customHeight="1" x14ac:dyDescent="0.25">
      <c r="A320" s="25">
        <v>42496</v>
      </c>
      <c r="B320" s="38">
        <v>101.570071</v>
      </c>
      <c r="C320" s="37">
        <v>65.398643000000007</v>
      </c>
      <c r="D320" s="37">
        <v>71.131370000000004</v>
      </c>
      <c r="E320" s="38">
        <v>115.279661</v>
      </c>
      <c r="G320" s="18"/>
    </row>
    <row r="321" spans="1:7" ht="15" customHeight="1" x14ac:dyDescent="0.25">
      <c r="A321" s="25">
        <v>42502</v>
      </c>
      <c r="B321" s="38">
        <v>99.897537</v>
      </c>
      <c r="C321" s="37">
        <v>65.060715000000002</v>
      </c>
      <c r="D321" s="37">
        <v>71.195722000000004</v>
      </c>
      <c r="E321" s="38">
        <v>111.58856299999999</v>
      </c>
      <c r="G321" s="18"/>
    </row>
    <row r="322" spans="1:7" ht="15" customHeight="1" x14ac:dyDescent="0.25">
      <c r="A322" s="25">
        <v>42509</v>
      </c>
      <c r="B322" s="38">
        <v>99.611110999999994</v>
      </c>
      <c r="C322" s="37">
        <v>64.5</v>
      </c>
      <c r="D322" s="37">
        <v>71.214285000000004</v>
      </c>
      <c r="E322" s="38">
        <v>107.5</v>
      </c>
      <c r="G322" s="18"/>
    </row>
    <row r="323" spans="1:7" ht="15" customHeight="1" x14ac:dyDescent="0.25">
      <c r="A323" s="25">
        <v>42516</v>
      </c>
      <c r="B323" s="38">
        <v>97.387911000000003</v>
      </c>
      <c r="C323" s="37">
        <v>63.678161000000003</v>
      </c>
      <c r="D323" s="37">
        <v>71.331974000000002</v>
      </c>
      <c r="E323" s="38">
        <v>104.362756</v>
      </c>
      <c r="G323" s="18"/>
    </row>
    <row r="324" spans="1:7" ht="15" customHeight="1" x14ac:dyDescent="0.25">
      <c r="A324" s="25">
        <v>42523</v>
      </c>
      <c r="B324" s="38">
        <v>97.41207</v>
      </c>
      <c r="C324" s="37">
        <v>63.476481999999997</v>
      </c>
      <c r="D324" s="37">
        <v>70.813395</v>
      </c>
      <c r="E324" s="38">
        <v>103.684378</v>
      </c>
      <c r="G324" s="18"/>
    </row>
    <row r="325" spans="1:7" ht="15" customHeight="1" x14ac:dyDescent="0.25">
      <c r="A325" s="25">
        <v>42530</v>
      </c>
      <c r="B325" s="38">
        <v>96.772004999999993</v>
      </c>
      <c r="C325" s="37">
        <v>60.286107000000001</v>
      </c>
      <c r="D325" s="37">
        <v>69.128720999999999</v>
      </c>
      <c r="E325" s="38">
        <v>102.436392</v>
      </c>
      <c r="G325" s="18"/>
    </row>
    <row r="326" spans="1:7" ht="15" customHeight="1" x14ac:dyDescent="0.25">
      <c r="A326" s="25">
        <v>42537</v>
      </c>
      <c r="B326" s="38">
        <v>96.896058999999994</v>
      </c>
      <c r="C326" s="37">
        <v>60.518791999999998</v>
      </c>
      <c r="D326" s="37">
        <v>68.039894000000004</v>
      </c>
      <c r="E326" s="38">
        <v>102.740455</v>
      </c>
      <c r="G326" s="18"/>
    </row>
    <row r="327" spans="1:7" ht="15" customHeight="1" x14ac:dyDescent="0.25">
      <c r="A327" s="25">
        <v>42544</v>
      </c>
      <c r="B327" s="38">
        <v>95.889979999999994</v>
      </c>
      <c r="C327" s="37">
        <v>60.289589999999997</v>
      </c>
      <c r="D327" s="37">
        <v>67.314325999999994</v>
      </c>
      <c r="E327" s="38">
        <v>104.014002</v>
      </c>
      <c r="G327" s="18"/>
    </row>
    <row r="328" spans="1:7" ht="15" customHeight="1" x14ac:dyDescent="0.25">
      <c r="A328" s="25">
        <v>42551</v>
      </c>
      <c r="B328" s="38">
        <v>101.404325</v>
      </c>
      <c r="C328" s="37">
        <v>62.594265</v>
      </c>
      <c r="D328" s="37">
        <v>69.206474999999998</v>
      </c>
      <c r="E328" s="38">
        <v>110.971341</v>
      </c>
      <c r="G328" s="18"/>
    </row>
    <row r="329" spans="1:7" ht="15" customHeight="1" x14ac:dyDescent="0.25">
      <c r="A329" s="25">
        <v>42558</v>
      </c>
      <c r="B329" s="38">
        <v>98.064778000000004</v>
      </c>
      <c r="C329" s="37">
        <v>60.738703999999998</v>
      </c>
      <c r="D329" s="37">
        <v>66.986000000000004</v>
      </c>
      <c r="E329" s="38">
        <v>108.30882</v>
      </c>
      <c r="G329" s="18"/>
    </row>
    <row r="330" spans="1:7" ht="15" customHeight="1" x14ac:dyDescent="0.25">
      <c r="A330" s="25">
        <v>42565</v>
      </c>
      <c r="B330" s="38">
        <v>95.314778000000004</v>
      </c>
      <c r="C330" s="37">
        <v>59</v>
      </c>
      <c r="D330" s="37">
        <v>65.843142999999998</v>
      </c>
      <c r="E330" s="38">
        <v>103.88024799999999</v>
      </c>
      <c r="G330" s="18"/>
    </row>
    <row r="331" spans="1:7" ht="15" customHeight="1" x14ac:dyDescent="0.25">
      <c r="A331" s="25">
        <v>42572</v>
      </c>
      <c r="B331" s="38">
        <v>94.890913999999995</v>
      </c>
      <c r="C331" s="37">
        <v>59</v>
      </c>
      <c r="D331" s="37">
        <v>65.557428000000002</v>
      </c>
      <c r="E331" s="38">
        <v>103.88024799999999</v>
      </c>
      <c r="G331" s="18"/>
    </row>
    <row r="332" spans="1:7" ht="15" customHeight="1" x14ac:dyDescent="0.25">
      <c r="A332" s="25">
        <v>42579</v>
      </c>
      <c r="B332" s="38">
        <v>93.168691999999993</v>
      </c>
      <c r="C332" s="37">
        <v>58.2</v>
      </c>
      <c r="D332" s="37">
        <v>64.557428000000002</v>
      </c>
      <c r="E332" s="38">
        <v>102.737391</v>
      </c>
      <c r="G332" s="18"/>
    </row>
    <row r="333" spans="1:7" ht="15" customHeight="1" x14ac:dyDescent="0.25">
      <c r="A333" s="25">
        <v>42586</v>
      </c>
      <c r="B333" s="38">
        <v>90.785713999999999</v>
      </c>
      <c r="C333" s="37">
        <v>56.9375</v>
      </c>
      <c r="D333" s="37">
        <v>62.75</v>
      </c>
      <c r="E333" s="38">
        <v>102</v>
      </c>
      <c r="G333" s="18"/>
    </row>
    <row r="334" spans="1:7" ht="15" customHeight="1" x14ac:dyDescent="0.25">
      <c r="A334" s="25">
        <v>42593</v>
      </c>
      <c r="B334" s="38">
        <v>83.826531000000003</v>
      </c>
      <c r="C334" s="37">
        <v>53</v>
      </c>
      <c r="D334" s="37">
        <v>61.083333000000003</v>
      </c>
      <c r="E334" s="38">
        <v>97.142857000000006</v>
      </c>
      <c r="G334" s="18"/>
    </row>
    <row r="335" spans="1:7" ht="15" customHeight="1" x14ac:dyDescent="0.25">
      <c r="A335" s="25">
        <v>42600</v>
      </c>
      <c r="B335" s="38">
        <v>81.415816000000007</v>
      </c>
      <c r="C335" s="37">
        <v>51.611111000000001</v>
      </c>
      <c r="D335" s="37">
        <v>60.083333000000003</v>
      </c>
      <c r="E335" s="38">
        <v>92.428571000000005</v>
      </c>
      <c r="G335" s="18"/>
    </row>
    <row r="336" spans="1:7" ht="15" customHeight="1" x14ac:dyDescent="0.25">
      <c r="A336" s="25">
        <v>42607</v>
      </c>
      <c r="B336" s="38">
        <v>74.559402000000006</v>
      </c>
      <c r="C336" s="37">
        <v>50.679012</v>
      </c>
      <c r="D336" s="37">
        <v>57.7</v>
      </c>
      <c r="E336" s="38">
        <v>87.75</v>
      </c>
      <c r="G336" s="18"/>
    </row>
    <row r="337" spans="1:7" ht="15" customHeight="1" x14ac:dyDescent="0.25">
      <c r="A337" s="25">
        <v>42614</v>
      </c>
      <c r="B337" s="38">
        <v>74.507424999999998</v>
      </c>
      <c r="C337" s="37">
        <v>50.019889999999997</v>
      </c>
      <c r="D337" s="37">
        <v>56.9</v>
      </c>
      <c r="E337" s="38">
        <v>86</v>
      </c>
      <c r="G337" s="18"/>
    </row>
    <row r="338" spans="1:7" ht="15" customHeight="1" x14ac:dyDescent="0.25">
      <c r="A338" s="25">
        <v>42621</v>
      </c>
      <c r="B338" s="38">
        <v>76.000928000000002</v>
      </c>
      <c r="C338" s="37">
        <v>49.724432</v>
      </c>
      <c r="D338" s="37">
        <v>56.7</v>
      </c>
      <c r="E338" s="38">
        <v>85.5</v>
      </c>
      <c r="G338" s="18"/>
    </row>
    <row r="339" spans="1:7" ht="15" customHeight="1" x14ac:dyDescent="0.25">
      <c r="A339" s="25">
        <v>42628</v>
      </c>
      <c r="B339" s="38">
        <v>78.937616000000006</v>
      </c>
      <c r="C339" s="37">
        <v>49.913825000000003</v>
      </c>
      <c r="D339" s="37">
        <v>56.928570999999998</v>
      </c>
      <c r="E339" s="38">
        <v>86.833332999999996</v>
      </c>
      <c r="G339" s="18"/>
    </row>
    <row r="340" spans="1:7" ht="15" customHeight="1" x14ac:dyDescent="0.25">
      <c r="A340" s="25">
        <v>42635</v>
      </c>
      <c r="B340" s="38">
        <v>80.554702000000006</v>
      </c>
      <c r="C340" s="37">
        <v>49.712646999999997</v>
      </c>
      <c r="D340" s="37">
        <v>56.928570999999998</v>
      </c>
      <c r="E340" s="38">
        <v>86</v>
      </c>
      <c r="G340" s="18"/>
    </row>
    <row r="341" spans="1:7" ht="15" customHeight="1" x14ac:dyDescent="0.25">
      <c r="A341" s="25">
        <v>42642</v>
      </c>
      <c r="B341" s="38">
        <v>81.381837000000004</v>
      </c>
      <c r="C341" s="37">
        <v>50.214081</v>
      </c>
      <c r="D341" s="37">
        <v>57.357142000000003</v>
      </c>
      <c r="E341" s="38">
        <v>86</v>
      </c>
      <c r="G341" s="18"/>
    </row>
    <row r="342" spans="1:7" ht="15" customHeight="1" x14ac:dyDescent="0.25">
      <c r="A342" s="25">
        <v>42649</v>
      </c>
      <c r="B342" s="38">
        <v>81.986870999999994</v>
      </c>
      <c r="C342" s="37">
        <v>50.276760000000003</v>
      </c>
      <c r="D342" s="37">
        <v>57.357142000000003</v>
      </c>
      <c r="E342" s="38">
        <v>86.833332999999996</v>
      </c>
      <c r="G342" s="18"/>
    </row>
    <row r="343" spans="1:7" ht="15" customHeight="1" x14ac:dyDescent="0.25">
      <c r="A343" s="25">
        <v>42656</v>
      </c>
      <c r="B343" s="38">
        <v>82.498541000000003</v>
      </c>
      <c r="C343" s="38">
        <v>50.276760000000003</v>
      </c>
      <c r="D343" s="37">
        <v>56.928570999999998</v>
      </c>
      <c r="E343" s="38">
        <v>87.166667000000004</v>
      </c>
      <c r="G343" s="18"/>
    </row>
    <row r="344" spans="1:7" ht="15" customHeight="1" x14ac:dyDescent="0.25">
      <c r="A344" s="25">
        <v>42663</v>
      </c>
      <c r="B344" s="38">
        <v>83.110949000000005</v>
      </c>
      <c r="C344" s="38">
        <v>50.409595000000003</v>
      </c>
      <c r="D344" s="37">
        <v>55.928570999999998</v>
      </c>
      <c r="E344" s="38">
        <v>87</v>
      </c>
      <c r="G344" s="18"/>
    </row>
    <row r="345" spans="1:7" ht="15" customHeight="1" x14ac:dyDescent="0.25">
      <c r="A345" s="25">
        <v>42670</v>
      </c>
      <c r="B345" s="38">
        <v>82.734549000000001</v>
      </c>
      <c r="C345" s="38">
        <v>50.551198999999997</v>
      </c>
      <c r="D345" s="37">
        <v>56.357142000000003</v>
      </c>
      <c r="E345" s="38">
        <v>86</v>
      </c>
      <c r="G345" s="18"/>
    </row>
    <row r="346" spans="1:7" ht="15" customHeight="1" x14ac:dyDescent="0.25">
      <c r="A346" s="25">
        <v>42677</v>
      </c>
      <c r="B346" s="38">
        <v>83.137172000000007</v>
      </c>
      <c r="C346" s="38">
        <v>50.443899000000002</v>
      </c>
      <c r="D346" s="37">
        <v>55.928570999999998</v>
      </c>
      <c r="E346" s="38">
        <v>86.833332999999996</v>
      </c>
      <c r="G346" s="18"/>
    </row>
    <row r="347" spans="1:7" ht="15" customHeight="1" x14ac:dyDescent="0.25">
      <c r="A347" s="25">
        <v>42684</v>
      </c>
      <c r="B347" s="38">
        <v>82.181908000000007</v>
      </c>
      <c r="C347" s="38">
        <v>50.680486999999999</v>
      </c>
      <c r="D347" s="37">
        <v>54.75</v>
      </c>
      <c r="E347" s="38">
        <v>86.142857000000006</v>
      </c>
      <c r="G347" s="18"/>
    </row>
    <row r="348" spans="1:7" ht="15" customHeight="1" x14ac:dyDescent="0.25">
      <c r="A348" s="25">
        <v>42691</v>
      </c>
      <c r="B348" s="38">
        <v>81.409099999999995</v>
      </c>
      <c r="C348" s="38">
        <v>50.585059999999999</v>
      </c>
      <c r="D348" s="37">
        <v>55.083333000000003</v>
      </c>
      <c r="E348" s="38">
        <v>86.071427999999997</v>
      </c>
      <c r="G348" s="18"/>
    </row>
    <row r="349" spans="1:7" ht="15" customHeight="1" x14ac:dyDescent="0.25">
      <c r="A349" s="25">
        <v>42698</v>
      </c>
      <c r="B349" s="38">
        <v>83.323233000000002</v>
      </c>
      <c r="C349" s="38">
        <v>52.698132000000001</v>
      </c>
      <c r="D349" s="37">
        <v>55.714286000000001</v>
      </c>
      <c r="E349" s="38">
        <v>86.428571000000005</v>
      </c>
      <c r="G349" s="18"/>
    </row>
    <row r="350" spans="1:7" ht="15" customHeight="1" x14ac:dyDescent="0.25">
      <c r="A350" s="25">
        <v>42705</v>
      </c>
      <c r="B350" s="38">
        <v>85.313692000000003</v>
      </c>
      <c r="C350" s="38">
        <v>54.712266</v>
      </c>
      <c r="D350" s="37">
        <v>56.357142000000003</v>
      </c>
      <c r="E350" s="38">
        <v>87.714285000000004</v>
      </c>
      <c r="G350" s="18"/>
    </row>
    <row r="351" spans="1:7" ht="15" customHeight="1" x14ac:dyDescent="0.25">
      <c r="A351" s="25">
        <v>42712</v>
      </c>
      <c r="B351" s="38">
        <v>86.645965000000004</v>
      </c>
      <c r="C351" s="38">
        <v>55.464033000000001</v>
      </c>
      <c r="D351" s="37">
        <v>56.5</v>
      </c>
      <c r="E351" s="38">
        <v>87.714285000000004</v>
      </c>
      <c r="G351" s="18"/>
    </row>
    <row r="352" spans="1:7" ht="15" customHeight="1" x14ac:dyDescent="0.25">
      <c r="A352" s="25">
        <v>42719</v>
      </c>
      <c r="B352" s="38">
        <v>84.682884999999999</v>
      </c>
      <c r="C352" s="38">
        <v>54.183003999999997</v>
      </c>
      <c r="D352" s="37">
        <v>56.125</v>
      </c>
      <c r="E352" s="38">
        <v>87.428571000000005</v>
      </c>
      <c r="G352" s="18"/>
    </row>
    <row r="353" spans="1:7" ht="15" customHeight="1" x14ac:dyDescent="0.25">
      <c r="A353" s="25">
        <v>42726</v>
      </c>
      <c r="B353" s="38">
        <v>82.526126000000005</v>
      </c>
      <c r="C353" s="38">
        <v>52.897874999999999</v>
      </c>
      <c r="D353" s="37">
        <v>54.25</v>
      </c>
      <c r="E353" s="38">
        <v>86.857141999999996</v>
      </c>
      <c r="G353" s="18"/>
    </row>
    <row r="354" spans="1:7" ht="15" customHeight="1" x14ac:dyDescent="0.25">
      <c r="A354" s="25">
        <v>42733</v>
      </c>
      <c r="B354" s="38">
        <v>82.075159999999997</v>
      </c>
      <c r="C354" s="38">
        <v>53.1</v>
      </c>
      <c r="D354" s="37">
        <v>53.8</v>
      </c>
      <c r="E354" s="38">
        <v>86.785713999999999</v>
      </c>
      <c r="G354" s="18"/>
    </row>
    <row r="355" spans="1:7" ht="15" customHeight="1" x14ac:dyDescent="0.25">
      <c r="A355" s="25">
        <v>42740</v>
      </c>
      <c r="B355" s="38">
        <v>74.259394999999998</v>
      </c>
      <c r="C355" s="38">
        <v>48.887500000000003</v>
      </c>
      <c r="D355" s="37">
        <v>50</v>
      </c>
      <c r="E355" s="38">
        <v>81.714285000000004</v>
      </c>
      <c r="G355" s="18"/>
    </row>
    <row r="356" spans="1:7" ht="15" customHeight="1" x14ac:dyDescent="0.25">
      <c r="A356" s="25">
        <v>42747</v>
      </c>
      <c r="B356" s="38">
        <v>70.657424000000006</v>
      </c>
      <c r="C356" s="38">
        <v>48.110937</v>
      </c>
      <c r="D356" s="37">
        <v>46.6</v>
      </c>
      <c r="E356" s="38">
        <v>79.583332999999996</v>
      </c>
      <c r="G356" s="18"/>
    </row>
    <row r="357" spans="1:7" ht="15" customHeight="1" x14ac:dyDescent="0.25">
      <c r="A357" s="25">
        <v>42754</v>
      </c>
      <c r="B357" s="38">
        <v>69.707177999999999</v>
      </c>
      <c r="C357" s="38">
        <v>47.763866999999998</v>
      </c>
      <c r="D357" s="37">
        <v>48</v>
      </c>
      <c r="E357" s="38">
        <v>79.25</v>
      </c>
      <c r="G357" s="18"/>
    </row>
    <row r="358" spans="1:7" ht="15" customHeight="1" x14ac:dyDescent="0.25">
      <c r="A358" s="25">
        <v>42761</v>
      </c>
      <c r="B358" s="38">
        <v>68.529596999999995</v>
      </c>
      <c r="C358" s="38">
        <v>47.720483000000002</v>
      </c>
      <c r="D358" s="37">
        <v>47.6</v>
      </c>
      <c r="E358" s="38">
        <v>79</v>
      </c>
      <c r="G358" s="18"/>
    </row>
    <row r="359" spans="1:7" ht="15" customHeight="1" x14ac:dyDescent="0.25">
      <c r="A359" s="25">
        <v>42768</v>
      </c>
      <c r="B359" s="38">
        <v>67.878698999999997</v>
      </c>
      <c r="C359" s="38">
        <v>47.590060000000001</v>
      </c>
      <c r="D359" s="37">
        <v>47.32</v>
      </c>
      <c r="E359" s="38">
        <v>79</v>
      </c>
      <c r="G359" s="18"/>
    </row>
    <row r="360" spans="1:7" ht="15" customHeight="1" x14ac:dyDescent="0.25">
      <c r="A360" s="25">
        <v>42775</v>
      </c>
      <c r="B360" s="38">
        <v>68.047336999999999</v>
      </c>
      <c r="C360" s="38">
        <v>48.823757000000001</v>
      </c>
      <c r="D360" s="37">
        <v>47.32</v>
      </c>
      <c r="E360" s="38">
        <v>78.833332999999996</v>
      </c>
      <c r="G360" s="18"/>
    </row>
    <row r="361" spans="1:7" ht="15" customHeight="1" x14ac:dyDescent="0.25">
      <c r="A361" s="25">
        <v>42782</v>
      </c>
      <c r="B361" s="38">
        <v>67.818416999999997</v>
      </c>
      <c r="C361" s="38">
        <v>48.602969000000002</v>
      </c>
      <c r="D361" s="37">
        <v>47.25</v>
      </c>
      <c r="E361" s="38">
        <v>78.714286000000001</v>
      </c>
      <c r="G361" s="18"/>
    </row>
    <row r="362" spans="1:7" ht="15" customHeight="1" x14ac:dyDescent="0.25">
      <c r="A362" s="25">
        <v>42789</v>
      </c>
      <c r="B362" s="38">
        <v>67.789801999999995</v>
      </c>
      <c r="C362" s="38">
        <v>48.325370999999997</v>
      </c>
      <c r="D362" s="37">
        <v>47.25</v>
      </c>
      <c r="E362" s="38">
        <v>77.099999999999994</v>
      </c>
      <c r="G362" s="18"/>
    </row>
    <row r="363" spans="1:7" ht="15" customHeight="1" x14ac:dyDescent="0.25">
      <c r="A363" s="25">
        <v>42796</v>
      </c>
      <c r="B363" s="38">
        <v>67.536225000000002</v>
      </c>
      <c r="C363" s="38">
        <v>47.415671000000003</v>
      </c>
      <c r="D363" s="37">
        <v>46.65</v>
      </c>
      <c r="E363" s="38">
        <v>76.285713999999999</v>
      </c>
      <c r="G363" s="18"/>
    </row>
    <row r="364" spans="1:7" ht="15" customHeight="1" x14ac:dyDescent="0.25">
      <c r="A364" s="25">
        <v>42803</v>
      </c>
      <c r="B364" s="38">
        <v>66.004527999999993</v>
      </c>
      <c r="C364" s="38">
        <v>44.426957999999999</v>
      </c>
      <c r="D364" s="37">
        <v>45.93</v>
      </c>
      <c r="E364" s="38">
        <v>76.666667000000004</v>
      </c>
      <c r="G364" s="18"/>
    </row>
    <row r="365" spans="1:7" ht="15" customHeight="1" x14ac:dyDescent="0.25">
      <c r="A365" s="25">
        <v>42810</v>
      </c>
      <c r="B365" s="38">
        <v>65.313066000000006</v>
      </c>
      <c r="C365" s="38">
        <v>42.428369000000004</v>
      </c>
      <c r="D365" s="37">
        <v>44.988332999999997</v>
      </c>
      <c r="E365" s="38">
        <v>74.7</v>
      </c>
      <c r="G365" s="18"/>
    </row>
    <row r="366" spans="1:7" ht="15" customHeight="1" x14ac:dyDescent="0.25">
      <c r="A366" s="25">
        <v>42817</v>
      </c>
      <c r="B366" s="38">
        <v>63.201450999999999</v>
      </c>
      <c r="C366" s="38">
        <v>41.553545999999997</v>
      </c>
      <c r="D366" s="37">
        <v>44.426904</v>
      </c>
      <c r="E366" s="38">
        <v>73.833332999999996</v>
      </c>
      <c r="G366" s="18"/>
    </row>
    <row r="367" spans="1:7" ht="15" customHeight="1" x14ac:dyDescent="0.25">
      <c r="A367" s="25">
        <v>42824</v>
      </c>
      <c r="B367" s="38">
        <v>62.645896</v>
      </c>
      <c r="C367" s="38">
        <v>41.053545999999997</v>
      </c>
      <c r="D367" s="37">
        <v>44.426904</v>
      </c>
      <c r="E367" s="38">
        <v>73.8</v>
      </c>
      <c r="G367" s="18"/>
    </row>
    <row r="368" spans="1:7" ht="15" customHeight="1" x14ac:dyDescent="0.25">
      <c r="A368" s="25">
        <v>42831</v>
      </c>
      <c r="B368" s="38">
        <v>62.682876999999998</v>
      </c>
      <c r="C368" s="38">
        <v>41.506692999999999</v>
      </c>
      <c r="D368" s="37">
        <v>44.346699999999998</v>
      </c>
      <c r="E368" s="38">
        <v>73.666666000000006</v>
      </c>
      <c r="G368" s="18"/>
    </row>
    <row r="369" spans="1:7" ht="15" customHeight="1" x14ac:dyDescent="0.25">
      <c r="A369" s="25">
        <v>42837</v>
      </c>
      <c r="B369" s="38">
        <v>63.020319000000001</v>
      </c>
      <c r="C369" s="38">
        <v>41.688336</v>
      </c>
      <c r="D369" s="37">
        <v>45.049528000000002</v>
      </c>
      <c r="E369" s="38">
        <v>74.5</v>
      </c>
      <c r="G369" s="18"/>
    </row>
    <row r="370" spans="1:7" ht="15" customHeight="1" x14ac:dyDescent="0.25">
      <c r="A370" s="25">
        <v>42845</v>
      </c>
      <c r="B370" s="38">
        <v>64.168924000000004</v>
      </c>
      <c r="C370" s="38">
        <v>41.711041999999999</v>
      </c>
      <c r="D370" s="37">
        <v>45.049528000000002</v>
      </c>
      <c r="E370" s="38">
        <v>74.571428999999995</v>
      </c>
      <c r="G370" s="18"/>
    </row>
    <row r="371" spans="1:7" ht="15" customHeight="1" x14ac:dyDescent="0.25">
      <c r="A371" s="25">
        <v>42852</v>
      </c>
      <c r="B371" s="38">
        <v>62.021115999999999</v>
      </c>
      <c r="C371" s="38">
        <v>40.838880000000003</v>
      </c>
      <c r="D371" s="37">
        <v>45</v>
      </c>
      <c r="E371" s="38">
        <v>74</v>
      </c>
      <c r="G371" s="18"/>
    </row>
    <row r="372" spans="1:7" ht="15" customHeight="1" x14ac:dyDescent="0.25">
      <c r="A372" s="25">
        <v>42859</v>
      </c>
      <c r="B372" s="38">
        <v>61.752639000000002</v>
      </c>
      <c r="C372" s="38">
        <v>39.979860000000002</v>
      </c>
      <c r="D372" s="37">
        <v>45</v>
      </c>
      <c r="E372" s="38">
        <v>73.571427999999997</v>
      </c>
      <c r="G372" s="18"/>
    </row>
    <row r="373" spans="1:7" ht="15" customHeight="1" x14ac:dyDescent="0.25">
      <c r="A373" s="25">
        <v>42866</v>
      </c>
      <c r="B373" s="38">
        <v>60.844079000000001</v>
      </c>
      <c r="C373" s="38">
        <v>39.872481999999998</v>
      </c>
      <c r="D373" s="37">
        <v>44.666665999999999</v>
      </c>
      <c r="E373" s="38">
        <v>73.142857000000006</v>
      </c>
      <c r="G373" s="18"/>
    </row>
    <row r="374" spans="1:7" ht="15" customHeight="1" x14ac:dyDescent="0.25">
      <c r="A374" s="25">
        <v>42873</v>
      </c>
      <c r="B374" s="38">
        <v>60.980508999999998</v>
      </c>
      <c r="C374" s="38">
        <v>39.309060000000002</v>
      </c>
      <c r="D374" s="37">
        <v>44.666665999999999</v>
      </c>
      <c r="E374" s="38">
        <v>73.285713999999999</v>
      </c>
      <c r="G374" s="18"/>
    </row>
    <row r="375" spans="1:7" ht="15" customHeight="1" x14ac:dyDescent="0.25">
      <c r="A375" s="25">
        <v>42881</v>
      </c>
      <c r="B375" s="38">
        <v>60.622563</v>
      </c>
      <c r="C375" s="38">
        <v>38.913632</v>
      </c>
      <c r="D375" s="37">
        <v>44.333333000000003</v>
      </c>
      <c r="E375" s="38">
        <v>70.285713999999999</v>
      </c>
      <c r="G375" s="18"/>
    </row>
    <row r="376" spans="1:7" ht="15" customHeight="1" x14ac:dyDescent="0.25">
      <c r="A376" s="25">
        <v>42887</v>
      </c>
      <c r="B376" s="38">
        <v>60.202820000000003</v>
      </c>
      <c r="C376" s="38">
        <v>38.489204000000001</v>
      </c>
      <c r="D376" s="37">
        <v>44.166665999999999</v>
      </c>
      <c r="E376" s="38">
        <v>69.3</v>
      </c>
      <c r="G376" s="18"/>
    </row>
    <row r="377" spans="1:7" ht="15" customHeight="1" x14ac:dyDescent="0.25">
      <c r="A377" s="25">
        <v>42894</v>
      </c>
      <c r="B377" s="38">
        <v>60.025351999999998</v>
      </c>
      <c r="C377" s="38">
        <v>37.561149999999998</v>
      </c>
      <c r="D377" s="37">
        <v>44.166665999999999</v>
      </c>
      <c r="E377" s="38">
        <v>68.3</v>
      </c>
      <c r="G377" s="18"/>
    </row>
    <row r="378" spans="1:7" ht="15" customHeight="1" x14ac:dyDescent="0.25">
      <c r="A378" s="25">
        <v>42901</v>
      </c>
      <c r="B378" s="38">
        <v>59.878169</v>
      </c>
      <c r="C378" s="38">
        <v>36.770142999999997</v>
      </c>
      <c r="D378" s="37">
        <v>44.166665999999999</v>
      </c>
      <c r="E378" s="38">
        <v>68.3</v>
      </c>
      <c r="G378" s="18"/>
    </row>
    <row r="379" spans="1:7" ht="15" customHeight="1" x14ac:dyDescent="0.25">
      <c r="A379" s="25">
        <v>42908</v>
      </c>
      <c r="B379" s="38">
        <v>59.422271000000002</v>
      </c>
      <c r="C379" s="38">
        <v>36.346266999999997</v>
      </c>
      <c r="D379" s="37">
        <v>43.452379999999998</v>
      </c>
      <c r="E379" s="38">
        <v>68.3</v>
      </c>
      <c r="G379" s="18"/>
    </row>
    <row r="380" spans="1:7" ht="15" customHeight="1" x14ac:dyDescent="0.25">
      <c r="A380" s="25">
        <v>42915</v>
      </c>
      <c r="B380" s="38">
        <v>59.052782999999998</v>
      </c>
      <c r="C380" s="38">
        <v>34.792324000000001</v>
      </c>
      <c r="D380" s="37">
        <v>42.921768</v>
      </c>
      <c r="E380" s="38">
        <v>69.666667000000004</v>
      </c>
      <c r="G380" s="18"/>
    </row>
    <row r="381" spans="1:7" ht="15" customHeight="1" x14ac:dyDescent="0.25">
      <c r="A381" s="25">
        <v>42922</v>
      </c>
      <c r="B381" s="38">
        <v>58.436112000000001</v>
      </c>
      <c r="C381" s="38">
        <v>33.998902999999999</v>
      </c>
      <c r="D381" s="37">
        <v>42.417394999999999</v>
      </c>
      <c r="E381" s="38">
        <v>69.25</v>
      </c>
      <c r="G381" s="18"/>
    </row>
    <row r="382" spans="1:7" ht="15" customHeight="1" x14ac:dyDescent="0.25">
      <c r="A382" s="25">
        <v>42929</v>
      </c>
      <c r="B382" s="38">
        <v>57.9</v>
      </c>
      <c r="C382" s="38">
        <v>33.428415000000001</v>
      </c>
      <c r="D382" s="37">
        <v>41.569566000000002</v>
      </c>
      <c r="E382" s="38">
        <v>67.900000000000006</v>
      </c>
      <c r="G382" s="18"/>
    </row>
    <row r="383" spans="1:7" ht="15" customHeight="1" x14ac:dyDescent="0.25">
      <c r="A383" s="25">
        <v>42936</v>
      </c>
      <c r="B383" s="38">
        <v>56.276586999999999</v>
      </c>
      <c r="C383" s="38">
        <v>32.714129</v>
      </c>
      <c r="D383" s="37">
        <v>40.4</v>
      </c>
      <c r="E383" s="38">
        <v>67.5</v>
      </c>
      <c r="G383" s="18"/>
    </row>
    <row r="384" spans="1:7" ht="15" customHeight="1" x14ac:dyDescent="0.25">
      <c r="A384" s="25">
        <v>42943</v>
      </c>
      <c r="B384" s="38">
        <v>55.325226999999998</v>
      </c>
      <c r="C384" s="38">
        <v>32.359161</v>
      </c>
      <c r="D384" s="37">
        <v>39.783332999999999</v>
      </c>
      <c r="E384" s="38">
        <v>67</v>
      </c>
      <c r="G384" s="18"/>
    </row>
    <row r="385" spans="1:7" ht="15" customHeight="1" x14ac:dyDescent="0.25">
      <c r="A385" s="25">
        <v>42950</v>
      </c>
      <c r="B385" s="38">
        <v>52.054203999999999</v>
      </c>
      <c r="C385" s="38">
        <v>31.732395</v>
      </c>
      <c r="D385" s="37">
        <v>38.927776999999999</v>
      </c>
      <c r="E385" s="38">
        <v>66.357142999999994</v>
      </c>
      <c r="G385" s="18"/>
    </row>
    <row r="386" spans="1:7" ht="15" customHeight="1" x14ac:dyDescent="0.25">
      <c r="A386" s="25">
        <v>42957</v>
      </c>
      <c r="B386" s="38">
        <v>51.569276000000002</v>
      </c>
      <c r="C386" s="38">
        <v>31.904049000000001</v>
      </c>
      <c r="D386" s="37">
        <v>38.951850999999998</v>
      </c>
      <c r="E386" s="38">
        <v>65.416666000000006</v>
      </c>
      <c r="G386" s="18"/>
    </row>
    <row r="387" spans="1:7" ht="15" customHeight="1" x14ac:dyDescent="0.25">
      <c r="A387" s="25">
        <v>42964</v>
      </c>
      <c r="B387" s="38">
        <v>55.438468</v>
      </c>
      <c r="C387" s="38">
        <v>33.378228</v>
      </c>
      <c r="D387" s="37">
        <v>39.455863999999998</v>
      </c>
      <c r="E387" s="38">
        <v>66.916666000000006</v>
      </c>
      <c r="G387" s="18"/>
    </row>
    <row r="388" spans="1:7" ht="15" customHeight="1" x14ac:dyDescent="0.25">
      <c r="A388" s="25">
        <v>42971</v>
      </c>
      <c r="B388" s="38">
        <v>55.304808999999999</v>
      </c>
      <c r="C388" s="38">
        <v>34.6</v>
      </c>
      <c r="D388" s="37">
        <v>39.373199</v>
      </c>
      <c r="E388" s="38">
        <v>66.583332999999996</v>
      </c>
      <c r="G388" s="18"/>
    </row>
    <row r="389" spans="1:7" ht="15" customHeight="1" x14ac:dyDescent="0.25">
      <c r="A389" s="25">
        <v>42978</v>
      </c>
      <c r="B389" s="38">
        <v>54.663100999999997</v>
      </c>
      <c r="C389" s="38">
        <v>33.788888</v>
      </c>
      <c r="D389" s="37">
        <v>38.9</v>
      </c>
      <c r="E389" s="38">
        <v>66.75</v>
      </c>
      <c r="G389" s="18"/>
    </row>
    <row r="390" spans="1:7" ht="15" customHeight="1" x14ac:dyDescent="0.25">
      <c r="A390" s="25">
        <v>42985</v>
      </c>
      <c r="B390" s="38">
        <v>54.145387999999997</v>
      </c>
      <c r="C390" s="38">
        <v>33.476542999999999</v>
      </c>
      <c r="D390" s="37">
        <v>39.447221999999996</v>
      </c>
      <c r="E390" s="38">
        <v>66.75</v>
      </c>
      <c r="G390" s="18"/>
    </row>
    <row r="391" spans="1:7" ht="15" customHeight="1" x14ac:dyDescent="0.25">
      <c r="A391" s="25">
        <v>42992</v>
      </c>
      <c r="B391" s="39">
        <v>53.830672999999997</v>
      </c>
      <c r="C391" s="39">
        <v>33.408504000000001</v>
      </c>
      <c r="D391" s="37">
        <v>39.371758999999997</v>
      </c>
      <c r="E391" s="39">
        <v>66.25</v>
      </c>
      <c r="G391" s="19"/>
    </row>
    <row r="392" spans="1:7" ht="15" customHeight="1" x14ac:dyDescent="0.25">
      <c r="A392" s="25">
        <v>42999</v>
      </c>
      <c r="B392" s="38">
        <v>54.666333999999999</v>
      </c>
      <c r="C392" s="38">
        <v>33.545389</v>
      </c>
      <c r="D392" s="37">
        <v>39.359181999999997</v>
      </c>
      <c r="E392" s="38">
        <v>66.166666000000006</v>
      </c>
      <c r="G392" s="18"/>
    </row>
    <row r="393" spans="1:7" ht="15" customHeight="1" x14ac:dyDescent="0.25">
      <c r="A393" s="25">
        <v>43006</v>
      </c>
      <c r="B393" s="38">
        <v>56.520791000000003</v>
      </c>
      <c r="C393" s="38">
        <v>34.116154000000002</v>
      </c>
      <c r="D393" s="37">
        <v>40.023752000000002</v>
      </c>
      <c r="E393" s="38">
        <v>66.333332999999996</v>
      </c>
      <c r="G393" s="18"/>
    </row>
    <row r="394" spans="1:7" ht="15" customHeight="1" x14ac:dyDescent="0.25">
      <c r="A394" s="25">
        <v>43013</v>
      </c>
      <c r="B394" s="39">
        <v>57.002597999999999</v>
      </c>
      <c r="C394" s="39">
        <v>34.116154000000002</v>
      </c>
      <c r="D394" s="37">
        <v>41.023752000000002</v>
      </c>
      <c r="E394" s="39">
        <v>66.5</v>
      </c>
      <c r="G394" s="19"/>
    </row>
    <row r="395" spans="1:7" ht="15" customHeight="1" x14ac:dyDescent="0.25">
      <c r="A395" s="25">
        <v>43020</v>
      </c>
      <c r="B395" s="39">
        <v>63.143228000000001</v>
      </c>
      <c r="C395" s="39">
        <v>35.077019</v>
      </c>
      <c r="D395" s="37">
        <v>41.801180000000002</v>
      </c>
      <c r="E395" s="39">
        <v>69.7</v>
      </c>
      <c r="G395" s="19"/>
    </row>
    <row r="396" spans="1:7" ht="15" customHeight="1" x14ac:dyDescent="0.25">
      <c r="A396" s="25">
        <v>43027</v>
      </c>
      <c r="B396" s="39">
        <v>61.8</v>
      </c>
      <c r="C396" s="39">
        <v>34.957349999999998</v>
      </c>
      <c r="D396" s="37">
        <v>41.301180000000002</v>
      </c>
      <c r="E396" s="39">
        <v>69.416666000000006</v>
      </c>
      <c r="G396" s="19"/>
    </row>
    <row r="397" spans="1:7" ht="15" customHeight="1" x14ac:dyDescent="0.25">
      <c r="A397" s="25">
        <v>43034</v>
      </c>
      <c r="B397" s="39">
        <v>62.278066000000003</v>
      </c>
      <c r="C397" s="39">
        <v>35.290683000000001</v>
      </c>
      <c r="D397" s="37">
        <v>41.170625000000001</v>
      </c>
      <c r="E397" s="39">
        <v>69.314285999999996</v>
      </c>
      <c r="G397" s="19"/>
    </row>
    <row r="398" spans="1:7" ht="15" customHeight="1" x14ac:dyDescent="0.25">
      <c r="A398" s="25">
        <v>43041</v>
      </c>
      <c r="B398" s="39">
        <v>62.278066000000003</v>
      </c>
      <c r="C398" s="39">
        <v>35.179572</v>
      </c>
      <c r="D398" s="37">
        <v>40.837291999999998</v>
      </c>
      <c r="E398" s="39">
        <v>69.314285999999996</v>
      </c>
      <c r="G398" s="19"/>
    </row>
    <row r="399" spans="1:7" ht="15" customHeight="1" x14ac:dyDescent="0.25">
      <c r="A399" s="25">
        <v>43048</v>
      </c>
      <c r="B399" s="39">
        <v>61.812823999999999</v>
      </c>
      <c r="C399" s="39">
        <v>34.327019</v>
      </c>
      <c r="D399" s="37">
        <v>40.837291999999998</v>
      </c>
      <c r="E399" s="39">
        <v>69.314284999999998</v>
      </c>
      <c r="G399" s="19"/>
    </row>
    <row r="400" spans="1:7" ht="15" customHeight="1" x14ac:dyDescent="0.25">
      <c r="A400" s="25">
        <v>43055</v>
      </c>
      <c r="B400" s="39">
        <v>61.611398999999999</v>
      </c>
      <c r="C400" s="39">
        <v>33.901794000000002</v>
      </c>
      <c r="D400" s="37">
        <v>41.837291999999998</v>
      </c>
      <c r="E400" s="39">
        <v>69.099999999999994</v>
      </c>
      <c r="G400" s="19"/>
    </row>
    <row r="401" spans="1:7" ht="15" customHeight="1" x14ac:dyDescent="0.25">
      <c r="A401" s="25">
        <v>43062</v>
      </c>
      <c r="B401" s="39">
        <v>61.389176999999997</v>
      </c>
      <c r="C401" s="39">
        <v>33.957349999999998</v>
      </c>
      <c r="D401" s="37">
        <v>41.837291999999998</v>
      </c>
      <c r="E401" s="39">
        <v>69.028570999999999</v>
      </c>
      <c r="G401" s="19"/>
    </row>
    <row r="402" spans="1:7" ht="15" customHeight="1" x14ac:dyDescent="0.25">
      <c r="A402" s="25">
        <v>43069</v>
      </c>
      <c r="B402" s="39">
        <v>61.389176999999997</v>
      </c>
      <c r="C402" s="39">
        <v>33.722222000000002</v>
      </c>
      <c r="D402" s="37">
        <v>40.337291999999998</v>
      </c>
      <c r="E402" s="39">
        <v>68.885713999999993</v>
      </c>
      <c r="G402" s="19"/>
    </row>
    <row r="403" spans="1:7" ht="15" customHeight="1" x14ac:dyDescent="0.25">
      <c r="A403" s="25">
        <v>43076</v>
      </c>
      <c r="B403" s="39">
        <v>61.389176999999997</v>
      </c>
      <c r="C403" s="39">
        <v>33.735128000000003</v>
      </c>
      <c r="D403" s="37">
        <v>40.170625000000001</v>
      </c>
      <c r="E403" s="39">
        <v>69.028570999999999</v>
      </c>
      <c r="G403" s="19"/>
    </row>
    <row r="404" spans="1:7" ht="15" customHeight="1" x14ac:dyDescent="0.25">
      <c r="A404" s="25">
        <v>43083</v>
      </c>
      <c r="B404" s="39">
        <v>61.500287999999998</v>
      </c>
      <c r="C404" s="39">
        <v>33.957349999999998</v>
      </c>
      <c r="D404" s="37">
        <v>40.003959000000002</v>
      </c>
      <c r="E404" s="39">
        <v>69.028570999999999</v>
      </c>
      <c r="G404" s="19"/>
    </row>
    <row r="405" spans="1:7" ht="15" customHeight="1" x14ac:dyDescent="0.25">
      <c r="A405" s="25">
        <v>43090</v>
      </c>
      <c r="B405" s="39">
        <v>61.389176999999997</v>
      </c>
      <c r="C405" s="39">
        <v>33.512906000000001</v>
      </c>
      <c r="D405" s="37">
        <v>39.670625000000001</v>
      </c>
      <c r="E405" s="39">
        <v>68.742857000000001</v>
      </c>
      <c r="G405" s="19"/>
    </row>
    <row r="406" spans="1:7" ht="15" customHeight="1" x14ac:dyDescent="0.25">
      <c r="A406" s="25">
        <v>43097</v>
      </c>
      <c r="B406" s="39">
        <v>61.389176999999997</v>
      </c>
      <c r="C406" s="39">
        <v>33.512906000000001</v>
      </c>
      <c r="D406" s="37">
        <v>40.40475</v>
      </c>
      <c r="E406" s="39">
        <v>68.742857000000001</v>
      </c>
      <c r="G406" s="19"/>
    </row>
    <row r="407" spans="1:7" ht="15" customHeight="1" x14ac:dyDescent="0.25">
      <c r="A407" s="25">
        <v>43104</v>
      </c>
      <c r="B407" s="39">
        <v>60.500287999999998</v>
      </c>
      <c r="C407" s="39">
        <v>32.768461000000002</v>
      </c>
      <c r="D407" s="37">
        <v>40.004750000000001</v>
      </c>
      <c r="E407" s="39">
        <v>67.671428000000006</v>
      </c>
      <c r="G407" s="19"/>
    </row>
    <row r="408" spans="1:7" ht="15" customHeight="1" x14ac:dyDescent="0.25">
      <c r="A408" s="25">
        <v>43111</v>
      </c>
      <c r="B408" s="39">
        <v>58.055844</v>
      </c>
      <c r="C408" s="39">
        <v>32.212905999999997</v>
      </c>
      <c r="D408" s="37">
        <v>38.804749999999999</v>
      </c>
      <c r="E408" s="39">
        <v>64.766666000000001</v>
      </c>
      <c r="G408" s="19"/>
    </row>
    <row r="409" spans="1:7" ht="15" customHeight="1" x14ac:dyDescent="0.25">
      <c r="A409" s="25">
        <v>43118</v>
      </c>
      <c r="B409" s="39">
        <v>57.125324999999997</v>
      </c>
      <c r="C409" s="39">
        <v>31.735128</v>
      </c>
      <c r="D409" s="37">
        <v>38.004750000000001</v>
      </c>
      <c r="E409" s="39">
        <v>64.816666999999995</v>
      </c>
      <c r="G409" s="19"/>
    </row>
    <row r="410" spans="1:7" ht="15" customHeight="1" x14ac:dyDescent="0.25">
      <c r="A410" s="25">
        <v>43125</v>
      </c>
      <c r="B410" s="39">
        <v>56.562823999999999</v>
      </c>
      <c r="C410" s="39">
        <v>31.568460999999999</v>
      </c>
      <c r="D410" s="37">
        <v>36.90475</v>
      </c>
      <c r="E410" s="39">
        <v>63.837499999999999</v>
      </c>
      <c r="G410" s="19"/>
    </row>
    <row r="411" spans="1:7" ht="15" customHeight="1" x14ac:dyDescent="0.25">
      <c r="A411" s="25">
        <v>43132</v>
      </c>
      <c r="B411" s="39">
        <v>56.000323999999999</v>
      </c>
      <c r="C411" s="39">
        <v>31.187179</v>
      </c>
      <c r="D411" s="37">
        <v>36.585700000000003</v>
      </c>
      <c r="E411" s="39">
        <v>63.837499999999999</v>
      </c>
      <c r="G411" s="19"/>
    </row>
    <row r="412" spans="1:7" ht="15" customHeight="1" x14ac:dyDescent="0.25">
      <c r="A412" s="25">
        <v>43139</v>
      </c>
      <c r="B412" s="39">
        <v>55.750323999999999</v>
      </c>
      <c r="C412" s="39">
        <v>30.742735</v>
      </c>
      <c r="D412" s="37">
        <v>35.3857</v>
      </c>
      <c r="E412" s="39">
        <v>63.712499999999999</v>
      </c>
      <c r="G412" s="19"/>
    </row>
    <row r="413" spans="1:7" ht="15" customHeight="1" x14ac:dyDescent="0.25">
      <c r="A413" s="25">
        <v>43146</v>
      </c>
      <c r="B413" s="39">
        <v>54.750323999999999</v>
      </c>
      <c r="C413" s="39">
        <v>29.960577000000001</v>
      </c>
      <c r="D413" s="37">
        <v>34.785699999999999</v>
      </c>
      <c r="E413" s="39">
        <v>63.212499999999999</v>
      </c>
      <c r="G413" s="19"/>
    </row>
    <row r="414" spans="1:7" ht="15" customHeight="1" x14ac:dyDescent="0.25">
      <c r="A414" s="25">
        <v>43153</v>
      </c>
      <c r="B414" s="39">
        <v>54.125323999999999</v>
      </c>
      <c r="C414" s="39">
        <v>29.460576</v>
      </c>
      <c r="D414" s="37">
        <v>35.40475</v>
      </c>
      <c r="E414" s="39">
        <v>63.087499999999999</v>
      </c>
      <c r="G414" s="19"/>
    </row>
    <row r="415" spans="1:7" ht="15" customHeight="1" x14ac:dyDescent="0.25">
      <c r="A415" s="25">
        <v>43160</v>
      </c>
      <c r="B415" s="39">
        <v>54.050324000000003</v>
      </c>
      <c r="C415" s="39">
        <v>28.889519</v>
      </c>
      <c r="D415" s="37">
        <v>33.003959000000002</v>
      </c>
      <c r="E415" s="39">
        <v>63.004165999999998</v>
      </c>
      <c r="G415" s="19"/>
    </row>
    <row r="416" spans="1:7" ht="15" customHeight="1" x14ac:dyDescent="0.25">
      <c r="A416" s="25">
        <v>43167</v>
      </c>
      <c r="B416" s="39">
        <v>53.500433000000001</v>
      </c>
      <c r="C416" s="39">
        <v>28.014519</v>
      </c>
      <c r="D416" s="37">
        <v>33.337291999999998</v>
      </c>
      <c r="E416" s="39">
        <v>61.879165999999998</v>
      </c>
      <c r="G416" s="19"/>
    </row>
    <row r="417" spans="1:7" ht="15" customHeight="1" x14ac:dyDescent="0.25">
      <c r="A417" s="25">
        <v>43174</v>
      </c>
      <c r="B417" s="39">
        <v>53.571800000000003</v>
      </c>
      <c r="C417" s="39">
        <v>27.764519</v>
      </c>
      <c r="D417" s="37">
        <v>33.337291999999998</v>
      </c>
      <c r="E417" s="39">
        <v>62.504165999999998</v>
      </c>
      <c r="G417" s="19"/>
    </row>
    <row r="418" spans="1:7" ht="15" customHeight="1" x14ac:dyDescent="0.25">
      <c r="A418" s="25">
        <v>43181</v>
      </c>
      <c r="B418" s="39">
        <v>53.857514000000002</v>
      </c>
      <c r="C418" s="39">
        <v>27.639519</v>
      </c>
      <c r="D418" s="37">
        <v>32.837291999999998</v>
      </c>
      <c r="E418" s="39">
        <v>62.754165999999998</v>
      </c>
      <c r="G418" s="19"/>
    </row>
    <row r="419" spans="1:7" ht="15" customHeight="1" x14ac:dyDescent="0.25">
      <c r="A419" s="25">
        <v>43187</v>
      </c>
      <c r="B419" s="39">
        <v>54.000371000000001</v>
      </c>
      <c r="C419" s="39">
        <v>27.639519</v>
      </c>
      <c r="D419" s="37">
        <v>32.837291999999998</v>
      </c>
      <c r="E419" s="39">
        <v>63.129165999999998</v>
      </c>
      <c r="G419" s="19"/>
    </row>
    <row r="420" spans="1:7" ht="15" customHeight="1" x14ac:dyDescent="0.25">
      <c r="A420" s="25">
        <v>43195</v>
      </c>
      <c r="B420" s="39">
        <v>54.428941999999999</v>
      </c>
      <c r="C420" s="39">
        <v>28.389519</v>
      </c>
      <c r="D420" s="37">
        <v>33.003957999999997</v>
      </c>
      <c r="E420" s="39">
        <v>63.379165999999998</v>
      </c>
      <c r="G420" s="19"/>
    </row>
    <row r="421" spans="1:7" ht="15" customHeight="1" x14ac:dyDescent="0.25">
      <c r="A421" s="25">
        <v>43202</v>
      </c>
      <c r="B421" s="39">
        <v>55.143228000000001</v>
      </c>
      <c r="C421" s="39">
        <v>28.827019</v>
      </c>
      <c r="D421" s="37">
        <v>33.003957999999997</v>
      </c>
      <c r="E421" s="39">
        <v>63.379165999999998</v>
      </c>
      <c r="G421" s="19"/>
    </row>
    <row r="422" spans="1:7" ht="15" customHeight="1" x14ac:dyDescent="0.25">
      <c r="A422" s="25">
        <v>43209</v>
      </c>
      <c r="B422" s="39">
        <v>55.000371000000001</v>
      </c>
      <c r="C422" s="39">
        <v>28.702019</v>
      </c>
      <c r="D422" s="37">
        <v>32.837291999999998</v>
      </c>
      <c r="E422" s="39">
        <v>63.879165999999998</v>
      </c>
      <c r="G422" s="19"/>
    </row>
    <row r="423" spans="1:7" ht="15" customHeight="1" x14ac:dyDescent="0.25">
      <c r="A423" s="25">
        <v>43216</v>
      </c>
      <c r="B423" s="39">
        <v>57.143228000000001</v>
      </c>
      <c r="C423" s="39">
        <v>29.077019</v>
      </c>
      <c r="D423" s="37">
        <v>33.003957999999997</v>
      </c>
      <c r="E423" s="39">
        <v>64.170833000000002</v>
      </c>
      <c r="G423" s="19"/>
    </row>
    <row r="424" spans="1:7" ht="15" customHeight="1" x14ac:dyDescent="0.25">
      <c r="A424" s="25">
        <v>43223</v>
      </c>
      <c r="B424" s="39">
        <v>57.000371000000001</v>
      </c>
      <c r="C424" s="39">
        <v>29.077019</v>
      </c>
      <c r="D424" s="37">
        <v>33.503957999999997</v>
      </c>
      <c r="E424" s="39">
        <v>64.420833000000002</v>
      </c>
      <c r="G424" s="19"/>
    </row>
    <row r="425" spans="1:7" ht="15" customHeight="1" x14ac:dyDescent="0.25">
      <c r="A425" s="25">
        <v>43231</v>
      </c>
      <c r="B425" s="39">
        <v>57.143228000000001</v>
      </c>
      <c r="C425" s="39">
        <v>29.014519</v>
      </c>
      <c r="D425" s="37">
        <v>33.170625000000001</v>
      </c>
      <c r="E425" s="39">
        <v>64.170833000000002</v>
      </c>
      <c r="G425" s="19"/>
    </row>
    <row r="426" spans="1:7" ht="15" customHeight="1" x14ac:dyDescent="0.25">
      <c r="A426" s="25">
        <v>43238</v>
      </c>
      <c r="B426" s="39">
        <v>56.428941999999999</v>
      </c>
      <c r="C426" s="39">
        <v>28.827019</v>
      </c>
      <c r="D426" s="37">
        <v>33.003957999999997</v>
      </c>
      <c r="E426" s="39">
        <v>64.170833000000002</v>
      </c>
      <c r="G426" s="19"/>
    </row>
    <row r="427" spans="1:7" ht="15" customHeight="1" x14ac:dyDescent="0.25">
      <c r="A427" s="25">
        <v>43244</v>
      </c>
      <c r="B427" s="39">
        <v>56.143228000000001</v>
      </c>
      <c r="C427" s="39">
        <v>28.764519</v>
      </c>
      <c r="D427" s="37">
        <v>33.003957999999997</v>
      </c>
      <c r="E427" s="39">
        <v>64.170833000000002</v>
      </c>
      <c r="G427" s="19"/>
    </row>
    <row r="428" spans="1:7" ht="15" customHeight="1" x14ac:dyDescent="0.25">
      <c r="A428" s="25">
        <v>43251</v>
      </c>
      <c r="B428" s="39">
        <v>56.714655999999998</v>
      </c>
      <c r="C428" s="39">
        <v>29.577019</v>
      </c>
      <c r="D428" s="37">
        <v>33.337291999999998</v>
      </c>
      <c r="E428" s="39">
        <v>64.295833000000002</v>
      </c>
      <c r="G428" s="19"/>
    </row>
    <row r="429" spans="1:7" ht="15" customHeight="1" x14ac:dyDescent="0.25">
      <c r="A429" s="25">
        <v>43258</v>
      </c>
      <c r="B429" s="39">
        <v>57.143228000000001</v>
      </c>
      <c r="C429" s="39">
        <v>29.577019</v>
      </c>
      <c r="D429" s="37">
        <v>33.170625000000001</v>
      </c>
      <c r="E429" s="39">
        <v>64.420833000000002</v>
      </c>
      <c r="G429" s="19"/>
    </row>
    <row r="430" spans="1:7" ht="15" customHeight="1" x14ac:dyDescent="0.25">
      <c r="A430" s="25">
        <v>43265</v>
      </c>
      <c r="B430" s="39">
        <v>57.571798999999999</v>
      </c>
      <c r="C430" s="39">
        <v>29.952019</v>
      </c>
      <c r="D430" s="37">
        <v>33.170625000000001</v>
      </c>
      <c r="E430" s="39">
        <v>64.420833000000002</v>
      </c>
      <c r="G430" s="19"/>
    </row>
    <row r="431" spans="1:7" ht="15" customHeight="1" x14ac:dyDescent="0.25">
      <c r="A431" s="25">
        <v>43272</v>
      </c>
      <c r="B431" s="39">
        <v>57.071798999999999</v>
      </c>
      <c r="C431" s="39">
        <v>29.827019</v>
      </c>
      <c r="D431" s="37">
        <v>33.700000000000003</v>
      </c>
      <c r="E431" s="39">
        <v>64.420833000000002</v>
      </c>
      <c r="G431" s="19"/>
    </row>
    <row r="432" spans="1:7" ht="15" customHeight="1" x14ac:dyDescent="0.25">
      <c r="A432" s="25">
        <v>43279</v>
      </c>
      <c r="B432" s="39">
        <v>56.928941999999999</v>
      </c>
      <c r="C432" s="39">
        <v>28.952019</v>
      </c>
      <c r="D432" s="37">
        <v>33.146250000000002</v>
      </c>
      <c r="E432" s="39">
        <v>64.795833000000002</v>
      </c>
      <c r="G432" s="19"/>
    </row>
    <row r="433" spans="1:7" ht="15" customHeight="1" x14ac:dyDescent="0.25">
      <c r="A433" s="25">
        <v>43286</v>
      </c>
      <c r="B433" s="39">
        <v>57.143228000000001</v>
      </c>
      <c r="C433" s="39">
        <v>28.3</v>
      </c>
      <c r="D433" s="37">
        <v>33.146250000000002</v>
      </c>
      <c r="E433" s="39">
        <v>64.795833000000002</v>
      </c>
      <c r="G433" s="19"/>
    </row>
    <row r="434" spans="1:7" ht="15" customHeight="1" x14ac:dyDescent="0.25">
      <c r="A434" s="25">
        <v>43293</v>
      </c>
      <c r="B434" s="39">
        <v>57.000371000000001</v>
      </c>
      <c r="C434" s="39">
        <v>28.764519</v>
      </c>
      <c r="D434" s="37">
        <v>33.003393000000003</v>
      </c>
      <c r="E434" s="39">
        <v>64.795833000000002</v>
      </c>
      <c r="G434" s="19"/>
    </row>
    <row r="435" spans="1:7" ht="15" customHeight="1" x14ac:dyDescent="0.25">
      <c r="A435" s="25">
        <v>43300</v>
      </c>
      <c r="B435" s="39">
        <v>57.000371000000001</v>
      </c>
      <c r="C435" s="39">
        <v>28.764519</v>
      </c>
      <c r="D435" s="37">
        <v>33.003393000000003</v>
      </c>
      <c r="E435" s="39">
        <v>63.8</v>
      </c>
      <c r="G435" s="19"/>
    </row>
    <row r="436" spans="1:7" ht="15" customHeight="1" x14ac:dyDescent="0.25">
      <c r="A436" s="25">
        <v>43307</v>
      </c>
      <c r="B436" s="39">
        <v>56.9</v>
      </c>
      <c r="C436" s="39">
        <v>28.764519</v>
      </c>
      <c r="D436" s="37">
        <v>33.003393000000003</v>
      </c>
      <c r="E436" s="39">
        <v>63.7</v>
      </c>
      <c r="G436" s="19"/>
    </row>
    <row r="437" spans="1:7" ht="15" customHeight="1" x14ac:dyDescent="0.25">
      <c r="A437" s="25">
        <v>43314</v>
      </c>
      <c r="B437" s="39">
        <v>56.714655999999998</v>
      </c>
      <c r="C437" s="39">
        <v>28.764519</v>
      </c>
      <c r="D437" s="37">
        <v>33.003393000000003</v>
      </c>
      <c r="E437" s="39">
        <v>63.7</v>
      </c>
      <c r="G437" s="19"/>
    </row>
    <row r="438" spans="1:7" ht="15" customHeight="1" x14ac:dyDescent="0.25">
      <c r="A438" s="25">
        <v>43321</v>
      </c>
      <c r="B438" s="39">
        <v>55.875324999999997</v>
      </c>
      <c r="C438" s="39">
        <v>27.952019</v>
      </c>
      <c r="D438" s="37">
        <v>32.860536000000003</v>
      </c>
      <c r="E438" s="39">
        <v>63.545833000000002</v>
      </c>
      <c r="G438" s="19"/>
    </row>
    <row r="439" spans="1:7" ht="15" customHeight="1" x14ac:dyDescent="0.25">
      <c r="A439" s="25">
        <v>43328</v>
      </c>
      <c r="B439" s="39">
        <v>54.375323999999999</v>
      </c>
      <c r="C439" s="39">
        <v>27.3</v>
      </c>
      <c r="D439" s="37">
        <v>32.860536000000003</v>
      </c>
      <c r="E439" s="39">
        <v>63.766666999999998</v>
      </c>
      <c r="G439" s="19"/>
    </row>
    <row r="440" spans="1:7" ht="15" customHeight="1" x14ac:dyDescent="0.25">
      <c r="A440" s="25">
        <v>43335</v>
      </c>
      <c r="B440" s="39">
        <v>53.812823999999999</v>
      </c>
      <c r="C440" s="39">
        <v>27.827019</v>
      </c>
      <c r="D440" s="37">
        <v>32.574821</v>
      </c>
      <c r="E440" s="39">
        <v>64.195238000000003</v>
      </c>
      <c r="G440" s="19"/>
    </row>
    <row r="441" spans="1:7" ht="15" customHeight="1" x14ac:dyDescent="0.25">
      <c r="A441" s="25">
        <v>43342</v>
      </c>
      <c r="B441" s="39">
        <v>52.375323999999999</v>
      </c>
      <c r="C441" s="39">
        <v>27.5</v>
      </c>
      <c r="D441" s="37">
        <v>32.003393000000003</v>
      </c>
      <c r="E441" s="39">
        <v>63.909523</v>
      </c>
      <c r="G441" s="19"/>
    </row>
    <row r="442" spans="1:7" ht="15" customHeight="1" x14ac:dyDescent="0.25">
      <c r="A442" s="25">
        <v>43342</v>
      </c>
      <c r="B442" s="39">
        <v>51.125323999999999</v>
      </c>
      <c r="C442" s="39">
        <v>27.952019</v>
      </c>
      <c r="D442" s="37">
        <v>32.200000000000003</v>
      </c>
      <c r="E442" s="39">
        <v>64.052380999999997</v>
      </c>
      <c r="G442" s="19"/>
    </row>
    <row r="443" spans="1:7" ht="15" customHeight="1" x14ac:dyDescent="0.25">
      <c r="A443" s="25">
        <v>43356</v>
      </c>
      <c r="B443" s="39">
        <v>52.000323999999999</v>
      </c>
      <c r="C443" s="39">
        <v>28.139519</v>
      </c>
      <c r="D443" s="37">
        <v>32.003393000000003</v>
      </c>
      <c r="E443" s="39">
        <v>66.2</v>
      </c>
      <c r="G443" s="19"/>
    </row>
    <row r="444" spans="1:7" ht="15" customHeight="1" x14ac:dyDescent="0.25">
      <c r="A444" s="25">
        <v>43363</v>
      </c>
      <c r="B444" s="39">
        <v>52.750323999999999</v>
      </c>
      <c r="C444" s="39">
        <v>28.639519</v>
      </c>
      <c r="D444" s="37">
        <v>32.574821</v>
      </c>
      <c r="E444" s="39">
        <v>67.599999999999994</v>
      </c>
      <c r="G444" s="19"/>
    </row>
    <row r="445" spans="1:7" ht="15" customHeight="1" x14ac:dyDescent="0.25">
      <c r="A445" s="25">
        <v>43370</v>
      </c>
      <c r="B445" s="39">
        <v>57.187823999999999</v>
      </c>
      <c r="C445" s="39">
        <v>31</v>
      </c>
      <c r="D445" s="37">
        <v>33.717677999999999</v>
      </c>
      <c r="E445" s="39">
        <v>70.147619000000006</v>
      </c>
      <c r="G445" s="19"/>
    </row>
    <row r="446" spans="1:7" ht="15" customHeight="1" x14ac:dyDescent="0.25">
      <c r="A446" s="25">
        <v>43377</v>
      </c>
      <c r="B446" s="39">
        <v>56.875323999999999</v>
      </c>
      <c r="C446" s="39">
        <v>30.764519</v>
      </c>
      <c r="D446" s="37">
        <v>34.289107000000001</v>
      </c>
      <c r="E446" s="39">
        <v>71.861903999999996</v>
      </c>
      <c r="G446" s="19"/>
    </row>
    <row r="447" spans="1:7" ht="15" customHeight="1" x14ac:dyDescent="0.25">
      <c r="A447" s="25">
        <v>43384</v>
      </c>
      <c r="B447" s="39">
        <v>57.234414999999998</v>
      </c>
      <c r="C447" s="39">
        <v>31.8</v>
      </c>
      <c r="D447" s="37">
        <v>35.214851000000003</v>
      </c>
      <c r="E447" s="39">
        <v>72.599318999999994</v>
      </c>
      <c r="G447" s="19"/>
    </row>
    <row r="448" spans="1:7" ht="15" customHeight="1" x14ac:dyDescent="0.25">
      <c r="A448" s="63">
        <v>43391</v>
      </c>
      <c r="B448" s="64">
        <v>57.910760000000003</v>
      </c>
      <c r="C448" s="64">
        <v>31.894931</v>
      </c>
      <c r="D448" s="65">
        <v>35.548183999999999</v>
      </c>
      <c r="E448" s="64">
        <v>78.400000000000006</v>
      </c>
    </row>
    <row r="449" spans="1:5" ht="15" customHeight="1" x14ac:dyDescent="0.25">
      <c r="A449" s="63">
        <v>43398</v>
      </c>
      <c r="B449" s="64">
        <v>58.296914999999998</v>
      </c>
      <c r="C449" s="64">
        <v>32.799999999999997</v>
      </c>
      <c r="D449" s="65">
        <v>36.381517000000002</v>
      </c>
      <c r="E449" s="64">
        <v>79.123129000000006</v>
      </c>
    </row>
    <row r="450" spans="1:5" ht="15" customHeight="1" x14ac:dyDescent="0.25">
      <c r="A450" s="63">
        <v>43405</v>
      </c>
      <c r="B450" s="64">
        <v>58.921914999999998</v>
      </c>
      <c r="C450" s="64">
        <v>34.345564000000003</v>
      </c>
      <c r="D450" s="65">
        <v>37.657820999999998</v>
      </c>
      <c r="E450" s="64">
        <v>80.885033000000007</v>
      </c>
    </row>
    <row r="451" spans="1:5" ht="15" customHeight="1" x14ac:dyDescent="0.25">
      <c r="A451" s="63">
        <v>43412</v>
      </c>
      <c r="B451" s="64">
        <v>59.171914999999998</v>
      </c>
      <c r="C451" s="64">
        <v>33.908064000000003</v>
      </c>
      <c r="D451" s="65">
        <v>38.457821000000003</v>
      </c>
      <c r="E451" s="64">
        <v>81.742176000000001</v>
      </c>
    </row>
    <row r="452" spans="1:5" ht="15" customHeight="1" x14ac:dyDescent="0.25">
      <c r="A452" s="63">
        <v>43419</v>
      </c>
      <c r="B452" s="64">
        <v>59.171914999999998</v>
      </c>
      <c r="C452" s="64">
        <v>33.908064000000003</v>
      </c>
      <c r="D452" s="65">
        <v>38.657820999999998</v>
      </c>
      <c r="E452" s="64">
        <v>82.075509999999994</v>
      </c>
    </row>
    <row r="453" spans="1:5" ht="15" customHeight="1" x14ac:dyDescent="0.25">
      <c r="A453" s="63">
        <v>43426</v>
      </c>
      <c r="B453" s="64">
        <v>63.671914999999998</v>
      </c>
      <c r="C453" s="64">
        <v>34.845564000000003</v>
      </c>
      <c r="D453" s="65">
        <v>39.857821000000001</v>
      </c>
      <c r="E453" s="64">
        <v>86.289794999999998</v>
      </c>
    </row>
    <row r="454" spans="1:5" ht="15" customHeight="1" x14ac:dyDescent="0.25">
      <c r="A454" s="63">
        <v>43433</v>
      </c>
      <c r="B454" s="64">
        <v>67.171914999999998</v>
      </c>
      <c r="C454" s="64">
        <v>35.533064000000003</v>
      </c>
      <c r="D454" s="65">
        <v>41.857821000000001</v>
      </c>
      <c r="E454" s="64">
        <v>88.789794999999998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M27" sqref="M27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131</v>
      </c>
      <c r="B1" s="40"/>
      <c r="C1" s="23"/>
      <c r="D1" s="23"/>
      <c r="E1" s="23"/>
      <c r="F1" s="23"/>
      <c r="G1" s="23"/>
      <c r="H1" s="23"/>
      <c r="I1" s="23"/>
    </row>
    <row r="2" spans="1:9" ht="15" customHeight="1" x14ac:dyDescent="0.2">
      <c r="A2" s="29" t="s">
        <v>132</v>
      </c>
      <c r="B2" s="23"/>
      <c r="C2" s="23"/>
      <c r="D2" s="23"/>
      <c r="E2" s="23"/>
      <c r="F2" s="23"/>
      <c r="G2" s="23"/>
      <c r="H2" s="23"/>
      <c r="I2" s="23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3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3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3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3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3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3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3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3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3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3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3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3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3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3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3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3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3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3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3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3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3"/>
    </row>
    <row r="24" spans="1:9" ht="15" customHeight="1" x14ac:dyDescent="0.25">
      <c r="A24"/>
      <c r="B24"/>
      <c r="C24"/>
      <c r="D24"/>
      <c r="E24"/>
      <c r="F24"/>
      <c r="G24"/>
      <c r="H24"/>
    </row>
    <row r="25" spans="1:9" ht="15" customHeight="1" x14ac:dyDescent="0.25">
      <c r="B25" s="12" t="s">
        <v>57</v>
      </c>
      <c r="C25" s="12" t="s">
        <v>112</v>
      </c>
      <c r="D25" s="12" t="s">
        <v>58</v>
      </c>
      <c r="E25" s="12" t="s">
        <v>59</v>
      </c>
      <c r="G25"/>
      <c r="H25"/>
    </row>
    <row r="26" spans="1:9" ht="15" customHeight="1" x14ac:dyDescent="0.2">
      <c r="A26" s="1">
        <v>1999</v>
      </c>
      <c r="B26" s="1">
        <v>18.613195197169723</v>
      </c>
      <c r="C26" s="1">
        <v>18.141458875701993</v>
      </c>
      <c r="D26" s="1">
        <v>12.14999625956075</v>
      </c>
      <c r="E26" s="1">
        <v>0.71034920181767292</v>
      </c>
    </row>
    <row r="27" spans="1:9" ht="15" customHeight="1" x14ac:dyDescent="0.2">
      <c r="A27" s="1">
        <v>2000</v>
      </c>
      <c r="B27" s="1">
        <v>19.859014008539187</v>
      </c>
      <c r="C27" s="1">
        <v>16.576352724839776</v>
      </c>
      <c r="D27" s="1">
        <v>12.498721597493537</v>
      </c>
      <c r="E27" s="1">
        <v>0.70122213367669928</v>
      </c>
    </row>
    <row r="28" spans="1:9" ht="15" customHeight="1" x14ac:dyDescent="0.2">
      <c r="A28" s="1">
        <v>2001</v>
      </c>
      <c r="B28" s="1">
        <v>20.200943387377407</v>
      </c>
      <c r="C28" s="1">
        <v>14.818635182220676</v>
      </c>
      <c r="D28" s="1">
        <v>12.097245349217566</v>
      </c>
      <c r="E28" s="1">
        <v>0.63364153428772418</v>
      </c>
    </row>
    <row r="29" spans="1:9" ht="15" customHeight="1" x14ac:dyDescent="0.2">
      <c r="A29" s="1">
        <v>2002</v>
      </c>
      <c r="B29" s="1">
        <v>21.309626154296211</v>
      </c>
      <c r="C29" s="1">
        <v>13.676055185044586</v>
      </c>
      <c r="D29" s="1">
        <v>12.444334618093551</v>
      </c>
      <c r="E29" s="1">
        <v>1.474299174994097</v>
      </c>
    </row>
    <row r="30" spans="1:9" ht="15" customHeight="1" x14ac:dyDescent="0.2">
      <c r="A30" s="1">
        <v>2003</v>
      </c>
      <c r="B30" s="1">
        <v>22.595390589709432</v>
      </c>
      <c r="C30" s="1">
        <v>13.515518866424877</v>
      </c>
      <c r="D30" s="1">
        <v>11.40164680334766</v>
      </c>
      <c r="E30" s="1">
        <v>1.0681834154534875</v>
      </c>
    </row>
    <row r="31" spans="1:9" ht="15" customHeight="1" x14ac:dyDescent="0.2">
      <c r="A31" s="1">
        <v>2004</v>
      </c>
      <c r="B31" s="1">
        <v>23.939843594858846</v>
      </c>
      <c r="C31" s="1">
        <v>12.275065024694626</v>
      </c>
      <c r="D31" s="1">
        <v>10.237627497227324</v>
      </c>
      <c r="E31" s="1">
        <v>1.2766002279836806</v>
      </c>
    </row>
    <row r="32" spans="1:9" ht="15" customHeight="1" x14ac:dyDescent="0.2">
      <c r="A32" s="1">
        <v>2005</v>
      </c>
      <c r="B32" s="1">
        <v>24.739177944164599</v>
      </c>
      <c r="C32" s="1">
        <v>14.234836417750021</v>
      </c>
      <c r="D32" s="1">
        <v>10.46141898034678</v>
      </c>
      <c r="E32" s="1">
        <v>1.6855119987716043</v>
      </c>
    </row>
    <row r="33" spans="1:5" ht="15" customHeight="1" x14ac:dyDescent="0.2">
      <c r="A33" s="1">
        <v>2006</v>
      </c>
      <c r="B33" s="1">
        <v>23.107892574371476</v>
      </c>
      <c r="C33" s="1">
        <v>16.472191850222842</v>
      </c>
      <c r="D33" s="1">
        <v>11.027230087049988</v>
      </c>
      <c r="E33" s="1">
        <v>1.3371730714941596</v>
      </c>
    </row>
    <row r="34" spans="1:5" ht="15" customHeight="1" x14ac:dyDescent="0.2">
      <c r="A34" s="1">
        <v>2007</v>
      </c>
      <c r="B34" s="1">
        <v>22.478112915345903</v>
      </c>
      <c r="C34" s="1">
        <v>17.244088012235522</v>
      </c>
      <c r="D34" s="1">
        <v>12.020940526098792</v>
      </c>
      <c r="E34" s="1">
        <v>1.9009833155988702</v>
      </c>
    </row>
    <row r="35" spans="1:5" ht="15" customHeight="1" x14ac:dyDescent="0.2">
      <c r="A35" s="1">
        <v>2008</v>
      </c>
      <c r="B35" s="1">
        <v>21.837497611205968</v>
      </c>
      <c r="C35" s="1">
        <v>14.867265056388481</v>
      </c>
      <c r="D35" s="1">
        <v>12.836280394225444</v>
      </c>
      <c r="E35" s="1">
        <v>1.9322475850098868</v>
      </c>
    </row>
    <row r="36" spans="1:5" ht="15" customHeight="1" x14ac:dyDescent="0.2">
      <c r="A36" s="1">
        <v>2009</v>
      </c>
      <c r="B36" s="1">
        <v>23.373544353715197</v>
      </c>
      <c r="C36" s="1">
        <v>16.735213824697251</v>
      </c>
      <c r="D36" s="1">
        <v>12.493187893488519</v>
      </c>
      <c r="E36" s="1">
        <v>2.3208779966889757</v>
      </c>
    </row>
    <row r="37" spans="1:5" ht="15" customHeight="1" x14ac:dyDescent="0.2">
      <c r="A37" s="1">
        <v>2010</v>
      </c>
      <c r="B37" s="1">
        <v>23.708292581061183</v>
      </c>
      <c r="C37" s="1">
        <v>17.20128710132872</v>
      </c>
      <c r="D37" s="1">
        <v>11.685479296862702</v>
      </c>
      <c r="E37" s="1">
        <v>1.2381963708264689</v>
      </c>
    </row>
    <row r="38" spans="1:5" ht="15" customHeight="1" x14ac:dyDescent="0.2">
      <c r="A38" s="1">
        <v>2011</v>
      </c>
      <c r="B38" s="1">
        <v>23.785374079601379</v>
      </c>
      <c r="C38" s="1">
        <v>16.718723408088312</v>
      </c>
      <c r="D38" s="1">
        <v>11.984115868159861</v>
      </c>
      <c r="E38" s="1">
        <v>2.1809345837894378</v>
      </c>
    </row>
    <row r="39" spans="1:5" ht="15" customHeight="1" x14ac:dyDescent="0.2">
      <c r="A39" s="1">
        <v>2012</v>
      </c>
      <c r="B39" s="1">
        <v>23.106232481690132</v>
      </c>
      <c r="C39" s="1">
        <v>17.746748535676478</v>
      </c>
      <c r="D39" s="1">
        <v>12.033793004780751</v>
      </c>
      <c r="E39" s="1">
        <v>1.1853695254700856</v>
      </c>
    </row>
    <row r="40" spans="1:5" ht="15" customHeight="1" x14ac:dyDescent="0.2">
      <c r="A40" s="1">
        <v>2013</v>
      </c>
      <c r="B40" s="1">
        <v>26.085566843568703</v>
      </c>
      <c r="C40" s="1">
        <v>18.339934741292673</v>
      </c>
      <c r="D40" s="1">
        <v>11.780587556605798</v>
      </c>
      <c r="E40" s="1">
        <v>1.307212199462108</v>
      </c>
    </row>
    <row r="41" spans="1:5" ht="15" customHeight="1" x14ac:dyDescent="0.2">
      <c r="A41" s="1">
        <v>2014</v>
      </c>
      <c r="B41" s="1">
        <v>29.338054859216594</v>
      </c>
      <c r="C41" s="1">
        <v>16.446682826087486</v>
      </c>
      <c r="D41" s="1">
        <v>12.087121247007037</v>
      </c>
      <c r="E41" s="1">
        <v>1.5649687484294825</v>
      </c>
    </row>
    <row r="42" spans="1:5" ht="15" customHeight="1" x14ac:dyDescent="0.2">
      <c r="A42" s="1">
        <v>2015</v>
      </c>
      <c r="B42" s="1">
        <v>28.213637960719929</v>
      </c>
      <c r="C42" s="1">
        <v>16.573151691359879</v>
      </c>
      <c r="D42" s="1">
        <v>12.170614478027684</v>
      </c>
      <c r="E42" s="1">
        <v>1.8777848832961297</v>
      </c>
    </row>
    <row r="43" spans="1:5" ht="15" customHeight="1" x14ac:dyDescent="0.2">
      <c r="A43" s="1">
        <v>2016</v>
      </c>
      <c r="B43" s="1">
        <v>28.765470494378238</v>
      </c>
      <c r="C43" s="1">
        <v>15.66118715697292</v>
      </c>
      <c r="D43" s="1">
        <v>12.448205424520983</v>
      </c>
      <c r="E43" s="1">
        <v>2.0105502655544809</v>
      </c>
    </row>
    <row r="44" spans="1:5" ht="15" customHeight="1" x14ac:dyDescent="0.2">
      <c r="A44" s="1">
        <v>2017</v>
      </c>
      <c r="B44" s="1">
        <v>28.635754195016951</v>
      </c>
      <c r="C44" s="1">
        <v>16.462703852852044</v>
      </c>
      <c r="D44" s="1">
        <v>12.274502425956484</v>
      </c>
      <c r="E44" s="1">
        <v>2.0669235727324304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K18" sqref="K18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9" t="s">
        <v>133</v>
      </c>
      <c r="B1" s="9"/>
    </row>
    <row r="2" spans="1:8" ht="15" customHeight="1" x14ac:dyDescent="0.2">
      <c r="A2" s="42" t="s">
        <v>130</v>
      </c>
      <c r="B2" s="42"/>
      <c r="C2" s="24"/>
      <c r="D2" s="24"/>
      <c r="E2" s="24"/>
      <c r="F2" s="24"/>
      <c r="G2" s="24"/>
      <c r="H2" s="24"/>
    </row>
    <row r="3" spans="1:8" ht="15" customHeight="1" x14ac:dyDescent="0.25">
      <c r="A3" s="41"/>
      <c r="B3" s="41"/>
      <c r="C3" s="41"/>
      <c r="D3" s="41"/>
      <c r="E3" s="41"/>
      <c r="F3" s="41"/>
      <c r="G3" s="41"/>
      <c r="H3" s="41"/>
    </row>
    <row r="4" spans="1:8" ht="15" customHeight="1" x14ac:dyDescent="0.25">
      <c r="A4" s="41"/>
      <c r="B4" s="41"/>
      <c r="C4" s="41"/>
      <c r="D4" s="41"/>
      <c r="E4" s="41"/>
      <c r="F4" s="41"/>
      <c r="G4" s="41"/>
      <c r="H4" s="41"/>
    </row>
    <row r="5" spans="1:8" ht="15" customHeight="1" x14ac:dyDescent="0.25">
      <c r="A5" s="41"/>
      <c r="B5" s="41"/>
      <c r="C5" s="41"/>
      <c r="D5" s="41"/>
      <c r="E5" s="41"/>
      <c r="F5" s="41"/>
      <c r="G5" s="41"/>
      <c r="H5" s="41"/>
    </row>
    <row r="6" spans="1:8" ht="15" customHeight="1" x14ac:dyDescent="0.25">
      <c r="A6" s="41"/>
      <c r="B6" s="41"/>
      <c r="C6" s="41"/>
      <c r="D6" s="41"/>
      <c r="E6" s="41"/>
      <c r="F6" s="41"/>
      <c r="G6" s="41"/>
      <c r="H6" s="41"/>
    </row>
    <row r="7" spans="1:8" ht="15" customHeight="1" x14ac:dyDescent="0.25">
      <c r="A7" s="41"/>
      <c r="B7" s="41"/>
      <c r="C7" s="41"/>
      <c r="D7" s="41"/>
      <c r="E7" s="41"/>
      <c r="F7" s="41"/>
      <c r="G7" s="41"/>
      <c r="H7" s="41"/>
    </row>
    <row r="8" spans="1:8" ht="15" customHeight="1" x14ac:dyDescent="0.25">
      <c r="A8" s="41"/>
      <c r="B8" s="41"/>
      <c r="C8" s="41"/>
      <c r="D8" s="41"/>
      <c r="E8" s="41"/>
      <c r="F8" s="41"/>
      <c r="G8" s="41"/>
      <c r="H8" s="41"/>
    </row>
    <row r="9" spans="1:8" ht="15" customHeight="1" x14ac:dyDescent="0.25">
      <c r="A9" s="41"/>
      <c r="B9" s="41"/>
      <c r="C9" s="41"/>
      <c r="D9" s="41"/>
      <c r="E9" s="41"/>
      <c r="F9" s="41"/>
      <c r="G9" s="41"/>
      <c r="H9" s="41"/>
    </row>
    <row r="10" spans="1:8" ht="15" customHeight="1" x14ac:dyDescent="0.25">
      <c r="A10" s="41"/>
      <c r="B10" s="41"/>
      <c r="C10" s="41"/>
      <c r="D10" s="41"/>
      <c r="E10" s="41"/>
      <c r="F10" s="41"/>
      <c r="G10" s="41"/>
      <c r="H10" s="41"/>
    </row>
    <row r="11" spans="1:8" ht="15" customHeight="1" x14ac:dyDescent="0.25">
      <c r="A11" s="41"/>
      <c r="B11" s="41"/>
      <c r="C11" s="41"/>
      <c r="D11" s="41"/>
      <c r="E11" s="41"/>
      <c r="F11" s="41"/>
      <c r="G11" s="41"/>
      <c r="H11" s="41"/>
    </row>
    <row r="12" spans="1:8" ht="15" customHeight="1" x14ac:dyDescent="0.25">
      <c r="A12" s="41"/>
      <c r="B12" s="41"/>
      <c r="C12" s="41"/>
      <c r="D12" s="41"/>
      <c r="E12" s="41"/>
      <c r="F12" s="41"/>
      <c r="G12" s="41"/>
      <c r="H12" s="41"/>
    </row>
    <row r="13" spans="1:8" ht="15" customHeight="1" x14ac:dyDescent="0.25">
      <c r="A13" s="41"/>
      <c r="B13" s="41"/>
      <c r="C13" s="41"/>
      <c r="D13" s="41"/>
      <c r="E13" s="41"/>
      <c r="F13" s="41"/>
      <c r="G13" s="41"/>
      <c r="H13" s="41"/>
    </row>
    <row r="14" spans="1:8" ht="15" customHeight="1" x14ac:dyDescent="0.25">
      <c r="A14" s="41"/>
      <c r="B14" s="41"/>
      <c r="C14" s="41"/>
      <c r="D14" s="41"/>
      <c r="E14" s="41"/>
      <c r="F14" s="41"/>
      <c r="G14" s="41"/>
      <c r="H14" s="41"/>
    </row>
    <row r="15" spans="1:8" ht="15" customHeight="1" x14ac:dyDescent="0.25">
      <c r="A15" s="41"/>
      <c r="B15" s="41"/>
      <c r="C15" s="41"/>
      <c r="D15" s="41"/>
      <c r="E15" s="41"/>
      <c r="F15" s="41"/>
      <c r="G15" s="41"/>
      <c r="H15" s="41"/>
    </row>
    <row r="16" spans="1:8" ht="15" customHeight="1" x14ac:dyDescent="0.25">
      <c r="A16" s="41"/>
      <c r="B16" s="41"/>
      <c r="C16" s="41"/>
      <c r="D16" s="41"/>
      <c r="E16" s="41"/>
      <c r="F16" s="41"/>
      <c r="G16" s="41"/>
      <c r="H16" s="41"/>
    </row>
    <row r="17" spans="1:8" ht="15" customHeight="1" x14ac:dyDescent="0.25">
      <c r="A17" s="41"/>
      <c r="B17" s="41"/>
      <c r="C17" s="41"/>
      <c r="D17" s="41"/>
      <c r="E17" s="41"/>
      <c r="F17" s="41"/>
      <c r="G17" s="41"/>
      <c r="H17" s="41"/>
    </row>
    <row r="18" spans="1:8" ht="15" customHeight="1" x14ac:dyDescent="0.25">
      <c r="A18" s="41"/>
      <c r="B18" s="41"/>
      <c r="C18" s="41"/>
      <c r="D18" s="41"/>
      <c r="E18" s="41"/>
      <c r="F18" s="41"/>
      <c r="G18" s="41"/>
      <c r="H18" s="41"/>
    </row>
    <row r="19" spans="1:8" ht="15" customHeight="1" x14ac:dyDescent="0.25">
      <c r="A19" s="41"/>
      <c r="B19" s="41"/>
      <c r="C19" s="41"/>
      <c r="D19" s="41"/>
      <c r="E19" s="41"/>
      <c r="F19" s="41"/>
      <c r="G19" s="41"/>
      <c r="H19" s="41"/>
    </row>
    <row r="20" spans="1:8" ht="15" customHeight="1" x14ac:dyDescent="0.25">
      <c r="A20" s="41"/>
      <c r="B20" s="41"/>
      <c r="C20" s="41"/>
      <c r="D20" s="41"/>
      <c r="E20" s="41"/>
      <c r="F20" s="41"/>
      <c r="G20" s="41"/>
      <c r="H20" s="41"/>
    </row>
    <row r="21" spans="1:8" ht="15" customHeight="1" x14ac:dyDescent="0.25">
      <c r="A21" s="41"/>
      <c r="B21" s="41"/>
      <c r="C21" s="41"/>
      <c r="D21" s="41"/>
      <c r="E21" s="41"/>
      <c r="F21" s="41"/>
      <c r="G21" s="41"/>
      <c r="H21" s="41"/>
    </row>
    <row r="22" spans="1:8" ht="15" customHeight="1" x14ac:dyDescent="0.25">
      <c r="A22" s="41"/>
      <c r="B22" s="41"/>
      <c r="C22" s="41"/>
      <c r="D22" s="41"/>
      <c r="E22" s="41"/>
      <c r="F22" s="41"/>
      <c r="G22" s="41"/>
      <c r="H22" s="41"/>
    </row>
    <row r="23" spans="1:8" ht="15" customHeight="1" x14ac:dyDescent="0.25">
      <c r="A23" s="41"/>
      <c r="B23" s="41"/>
      <c r="C23" s="41"/>
      <c r="D23" s="41"/>
      <c r="E23" s="41"/>
      <c r="F23" s="41"/>
      <c r="G23" s="41"/>
      <c r="H23" s="41"/>
    </row>
    <row r="24" spans="1:8" ht="15" customHeight="1" x14ac:dyDescent="0.25">
      <c r="A24" s="41"/>
      <c r="B24" s="41"/>
      <c r="C24" s="41"/>
      <c r="D24" s="41"/>
      <c r="E24" s="41"/>
      <c r="F24" s="41"/>
      <c r="G24" s="41"/>
      <c r="H24" s="41"/>
    </row>
    <row r="25" spans="1:8" ht="15" customHeight="1" x14ac:dyDescent="0.25">
      <c r="A25" s="24"/>
      <c r="B25" s="12" t="s">
        <v>62</v>
      </c>
      <c r="C25" s="12" t="s">
        <v>60</v>
      </c>
      <c r="D25" s="24" t="s">
        <v>61</v>
      </c>
      <c r="E25" s="12" t="s">
        <v>63</v>
      </c>
      <c r="F25" s="12" t="s">
        <v>64</v>
      </c>
      <c r="G25" s="24" t="s">
        <v>65</v>
      </c>
      <c r="H25" s="24" t="s">
        <v>66</v>
      </c>
    </row>
    <row r="26" spans="1:8" ht="15" customHeight="1" x14ac:dyDescent="0.2">
      <c r="A26" s="34">
        <v>41640</v>
      </c>
      <c r="B26" s="43">
        <v>6.689439137209801</v>
      </c>
      <c r="C26" s="43">
        <v>35.099679246090318</v>
      </c>
      <c r="D26" s="43">
        <v>9.4716527746622017</v>
      </c>
      <c r="E26" s="43">
        <v>4.2890672011356967</v>
      </c>
      <c r="F26" s="43">
        <v>5.2773041099944917</v>
      </c>
      <c r="G26" s="43">
        <v>14.710777398682618</v>
      </c>
      <c r="H26" s="43">
        <v>75.53791986777513</v>
      </c>
    </row>
    <row r="27" spans="1:8" ht="15" customHeight="1" x14ac:dyDescent="0.2">
      <c r="A27" s="16">
        <v>41671</v>
      </c>
      <c r="B27" s="14">
        <v>8.4240806162689967</v>
      </c>
      <c r="C27" s="14">
        <v>31.256710779651549</v>
      </c>
      <c r="D27" s="14">
        <v>7.6611043497754059</v>
      </c>
      <c r="E27" s="14">
        <v>5.6726644210973056</v>
      </c>
      <c r="F27" s="14">
        <v>4.8626363853819887</v>
      </c>
      <c r="G27" s="14">
        <v>15.101206153488098</v>
      </c>
      <c r="H27" s="14">
        <v>72.978402705663342</v>
      </c>
    </row>
    <row r="28" spans="1:8" ht="15" customHeight="1" x14ac:dyDescent="0.2">
      <c r="A28" s="16">
        <v>41699</v>
      </c>
      <c r="B28" s="14">
        <v>7.3322109779151994</v>
      </c>
      <c r="C28" s="14">
        <v>27.517215995658905</v>
      </c>
      <c r="D28" s="14">
        <v>8.6583221700490949</v>
      </c>
      <c r="E28" s="14">
        <v>5.2829536879836008</v>
      </c>
      <c r="F28" s="14">
        <v>3.9602219515068056</v>
      </c>
      <c r="G28" s="14">
        <v>14.718520220571349</v>
      </c>
      <c r="H28" s="14">
        <v>67.469445003684953</v>
      </c>
    </row>
    <row r="29" spans="1:8" ht="15" customHeight="1" x14ac:dyDescent="0.2">
      <c r="A29" s="16">
        <v>41730</v>
      </c>
      <c r="B29" s="14">
        <v>7.7438181109537014</v>
      </c>
      <c r="C29" s="14">
        <v>22.251896784345703</v>
      </c>
      <c r="D29" s="14">
        <v>8.9704206239483035</v>
      </c>
      <c r="E29" s="14">
        <v>9.1083846090496028</v>
      </c>
      <c r="F29" s="14">
        <v>4.9139009321735996</v>
      </c>
      <c r="G29" s="14">
        <v>13.112971432066804</v>
      </c>
      <c r="H29" s="14">
        <v>66.101392492537713</v>
      </c>
    </row>
    <row r="30" spans="1:8" ht="15" customHeight="1" x14ac:dyDescent="0.2">
      <c r="A30" s="16">
        <v>41760</v>
      </c>
      <c r="B30" s="14">
        <v>8.9579024081737053</v>
      </c>
      <c r="C30" s="14">
        <v>19.246914870003938</v>
      </c>
      <c r="D30" s="14">
        <v>9.0979634157786986</v>
      </c>
      <c r="E30" s="14">
        <v>9.2352647299538955</v>
      </c>
      <c r="F30" s="14">
        <v>2.5820896923898009</v>
      </c>
      <c r="G30" s="14">
        <v>14.98693167774521</v>
      </c>
      <c r="H30" s="14">
        <v>64.107066794045252</v>
      </c>
    </row>
    <row r="31" spans="1:8" ht="15" customHeight="1" x14ac:dyDescent="0.2">
      <c r="A31" s="16">
        <v>41791</v>
      </c>
      <c r="B31" s="14">
        <v>5.941469050899002</v>
      </c>
      <c r="C31" s="14">
        <v>20.247336687176102</v>
      </c>
      <c r="D31" s="14">
        <v>8.3423741102430959</v>
      </c>
      <c r="E31" s="14">
        <v>8.872749840029293</v>
      </c>
      <c r="F31" s="14">
        <v>3.4659246880876009</v>
      </c>
      <c r="G31" s="14">
        <v>14.988108049763184</v>
      </c>
      <c r="H31" s="14">
        <v>61.857962426198284</v>
      </c>
    </row>
    <row r="32" spans="1:8" ht="15" customHeight="1" x14ac:dyDescent="0.2">
      <c r="A32" s="16">
        <v>41821</v>
      </c>
      <c r="B32" s="14">
        <v>0.50779731234509662</v>
      </c>
      <c r="C32" s="14">
        <v>23.693463684265549</v>
      </c>
      <c r="D32" s="14">
        <v>8.7139974110302969</v>
      </c>
      <c r="E32" s="14">
        <v>8.0195597547071991</v>
      </c>
      <c r="F32" s="14">
        <v>2.9450342842140045</v>
      </c>
      <c r="G32" s="14">
        <v>11.72627083190979</v>
      </c>
      <c r="H32" s="14">
        <v>55.606123278471927</v>
      </c>
    </row>
    <row r="33" spans="1:8" ht="15" customHeight="1" x14ac:dyDescent="0.2">
      <c r="A33" s="16">
        <v>41852</v>
      </c>
      <c r="B33" s="14">
        <v>0.69168624750849528</v>
      </c>
      <c r="C33" s="14">
        <v>22.500890875226411</v>
      </c>
      <c r="D33" s="14">
        <v>8.3432117919707025</v>
      </c>
      <c r="E33" s="14">
        <v>9.2901691435365983</v>
      </c>
      <c r="F33" s="14">
        <v>5.7952903443544921</v>
      </c>
      <c r="G33" s="14">
        <v>13.171668206750367</v>
      </c>
      <c r="H33" s="14">
        <v>59.792916609347067</v>
      </c>
    </row>
    <row r="34" spans="1:8" ht="15" customHeight="1" x14ac:dyDescent="0.2">
      <c r="A34" s="16">
        <v>41883</v>
      </c>
      <c r="B34" s="14">
        <v>-0.42587997276280215</v>
      </c>
      <c r="C34" s="14">
        <v>19.794788133114515</v>
      </c>
      <c r="D34" s="14">
        <v>7.8904092773096011</v>
      </c>
      <c r="E34" s="14">
        <v>8.9245512026553957</v>
      </c>
      <c r="F34" s="14">
        <v>5.1085086488217923</v>
      </c>
      <c r="G34" s="14">
        <v>13.368387237626404</v>
      </c>
      <c r="H34" s="14">
        <v>54.660764526764908</v>
      </c>
    </row>
    <row r="35" spans="1:8" ht="15" customHeight="1" x14ac:dyDescent="0.2">
      <c r="A35" s="16">
        <v>41913</v>
      </c>
      <c r="B35" s="14">
        <v>-1.4517950408858031</v>
      </c>
      <c r="C35" s="14">
        <v>19.790673727070008</v>
      </c>
      <c r="D35" s="14">
        <v>7.7650799156942059</v>
      </c>
      <c r="E35" s="14">
        <v>9.6251080268542015</v>
      </c>
      <c r="F35" s="14">
        <v>6.5051826698953095</v>
      </c>
      <c r="G35" s="14">
        <v>12.53857367870282</v>
      </c>
      <c r="H35" s="14">
        <v>54.77282297733074</v>
      </c>
    </row>
    <row r="36" spans="1:8" ht="15" customHeight="1" x14ac:dyDescent="0.2">
      <c r="A36" s="16">
        <v>41944</v>
      </c>
      <c r="B36" s="14">
        <v>-0.92384145120100025</v>
      </c>
      <c r="C36" s="14">
        <v>19.748087378244737</v>
      </c>
      <c r="D36" s="14">
        <v>7.2640266113162992</v>
      </c>
      <c r="E36" s="14">
        <v>10.273060418841201</v>
      </c>
      <c r="F36" s="14">
        <v>9.5001571637258149</v>
      </c>
      <c r="G36" s="14">
        <v>7.9653506648477173</v>
      </c>
      <c r="H36" s="14">
        <v>53.826840785774777</v>
      </c>
    </row>
    <row r="37" spans="1:8" ht="15" customHeight="1" x14ac:dyDescent="0.2">
      <c r="A37" s="16">
        <v>41974</v>
      </c>
      <c r="B37" s="14">
        <v>-1.7096003041403962</v>
      </c>
      <c r="C37" s="14">
        <v>18.781634158899521</v>
      </c>
      <c r="D37" s="14">
        <v>6.3685588595783917</v>
      </c>
      <c r="E37" s="14">
        <v>10.1712915024561</v>
      </c>
      <c r="F37" s="14">
        <v>5.1856965001893922</v>
      </c>
      <c r="G37" s="14">
        <v>9.0660041904071047</v>
      </c>
      <c r="H37" s="14">
        <v>47.86358490739012</v>
      </c>
    </row>
    <row r="38" spans="1:8" ht="15" customHeight="1" x14ac:dyDescent="0.2">
      <c r="A38" s="16">
        <v>42005</v>
      </c>
      <c r="B38" s="14">
        <v>3.5087852998503992</v>
      </c>
      <c r="C38" s="14">
        <v>16.589364205759018</v>
      </c>
      <c r="D38" s="14">
        <v>7.642691847693504</v>
      </c>
      <c r="E38" s="14">
        <v>9.091032628607902</v>
      </c>
      <c r="F38" s="14">
        <v>5.1514212670867154</v>
      </c>
      <c r="G38" s="14">
        <v>10.275103872436707</v>
      </c>
      <c r="H38" s="14">
        <v>52.258399121434245</v>
      </c>
    </row>
    <row r="39" spans="1:8" ht="15" customHeight="1" x14ac:dyDescent="0.2">
      <c r="A39" s="16">
        <v>42036</v>
      </c>
      <c r="B39" s="14">
        <v>2.2718696452023011</v>
      </c>
      <c r="C39" s="14">
        <v>21.622390113644652</v>
      </c>
      <c r="D39" s="14">
        <v>7.5579289597702939</v>
      </c>
      <c r="E39" s="14">
        <v>7.1821187987356945</v>
      </c>
      <c r="F39" s="14">
        <v>7.601619915876709</v>
      </c>
      <c r="G39" s="14">
        <v>8.6590815850379634</v>
      </c>
      <c r="H39" s="14">
        <v>54.895009018267615</v>
      </c>
    </row>
    <row r="40" spans="1:8" ht="15" customHeight="1" x14ac:dyDescent="0.2">
      <c r="A40" s="16">
        <v>42064</v>
      </c>
      <c r="B40" s="14">
        <v>2.5412605143197022</v>
      </c>
      <c r="C40" s="14">
        <v>17.510727086118745</v>
      </c>
      <c r="D40" s="14">
        <v>7.1048486593758087</v>
      </c>
      <c r="E40" s="14">
        <v>6.5275658098086931</v>
      </c>
      <c r="F40" s="14">
        <v>5.3615603004855039</v>
      </c>
      <c r="G40" s="14">
        <v>7.1207490554983517</v>
      </c>
      <c r="H40" s="14">
        <v>46.166711425606806</v>
      </c>
    </row>
    <row r="41" spans="1:8" ht="15" customHeight="1" x14ac:dyDescent="0.2">
      <c r="A41" s="16">
        <v>42095</v>
      </c>
      <c r="B41" s="14">
        <v>2.6128598778666077</v>
      </c>
      <c r="C41" s="14">
        <v>16.291943563105637</v>
      </c>
      <c r="D41" s="14">
        <v>5.6044757167936936</v>
      </c>
      <c r="E41" s="14">
        <v>2.5706333649082946</v>
      </c>
      <c r="F41" s="14">
        <v>4.5904209080846101</v>
      </c>
      <c r="G41" s="14">
        <v>7.4842186483025515</v>
      </c>
      <c r="H41" s="14">
        <v>39.154552079061396</v>
      </c>
    </row>
    <row r="42" spans="1:8" ht="15" customHeight="1" x14ac:dyDescent="0.2">
      <c r="A42" s="16">
        <v>42125</v>
      </c>
      <c r="B42" s="14">
        <v>0.28356328392118835</v>
      </c>
      <c r="C42" s="14">
        <v>4.9454493931596835</v>
      </c>
      <c r="D42" s="14">
        <v>4.5915708789134984</v>
      </c>
      <c r="E42" s="14">
        <v>1.5863648134631043</v>
      </c>
      <c r="F42" s="14">
        <v>4.5092570632291871</v>
      </c>
      <c r="G42" s="14">
        <v>5.0427708405365603</v>
      </c>
      <c r="H42" s="14">
        <v>20.958976273223222</v>
      </c>
    </row>
    <row r="43" spans="1:8" ht="15" customHeight="1" x14ac:dyDescent="0.2">
      <c r="A43" s="16">
        <v>42156</v>
      </c>
      <c r="B43" s="14">
        <v>4.7341712430105973</v>
      </c>
      <c r="C43" s="14">
        <v>9.9020572932345114</v>
      </c>
      <c r="D43" s="14">
        <v>6.403343814579407</v>
      </c>
      <c r="E43" s="14">
        <v>4.1396099662527011</v>
      </c>
      <c r="F43" s="14">
        <v>3.5565471707532961</v>
      </c>
      <c r="G43" s="14">
        <v>1.306837611029541</v>
      </c>
      <c r="H43" s="14">
        <v>30.042567098860058</v>
      </c>
    </row>
    <row r="44" spans="1:8" ht="15" customHeight="1" x14ac:dyDescent="0.2">
      <c r="A44" s="16">
        <v>42186</v>
      </c>
      <c r="B44" s="14">
        <v>5.6909912020209008</v>
      </c>
      <c r="C44" s="14">
        <v>8.9424969677725681</v>
      </c>
      <c r="D44" s="14">
        <v>7.7379219440349045</v>
      </c>
      <c r="E44" s="14">
        <v>4.4725618713764952</v>
      </c>
      <c r="F44" s="14">
        <v>4.9834616040137023</v>
      </c>
      <c r="G44" s="14">
        <v>1.3009178562556762</v>
      </c>
      <c r="H44" s="14">
        <v>33.128351445474252</v>
      </c>
    </row>
    <row r="45" spans="1:8" ht="15" customHeight="1" x14ac:dyDescent="0.2">
      <c r="A45" s="16">
        <v>42217</v>
      </c>
      <c r="B45" s="14">
        <v>5.8753942217670057</v>
      </c>
      <c r="C45" s="14">
        <v>11.165326216676743</v>
      </c>
      <c r="D45" s="14">
        <v>6.2705610160593945</v>
      </c>
      <c r="E45" s="14">
        <v>3.5778650556944047</v>
      </c>
      <c r="F45" s="14">
        <v>5.6840905330008846</v>
      </c>
      <c r="G45" s="14">
        <v>1.6127449690293578</v>
      </c>
      <c r="H45" s="14">
        <v>34.18598201222779</v>
      </c>
    </row>
    <row r="46" spans="1:8" ht="15" customHeight="1" x14ac:dyDescent="0.2">
      <c r="A46" s="16">
        <v>42248</v>
      </c>
      <c r="B46" s="14">
        <v>6.1089336749744954</v>
      </c>
      <c r="C46" s="14">
        <v>11.193289098477143</v>
      </c>
      <c r="D46" s="14">
        <v>8.4361942794165046</v>
      </c>
      <c r="E46" s="14">
        <v>3.9615421808946989</v>
      </c>
      <c r="F46" s="14">
        <v>6.1421649728344114</v>
      </c>
      <c r="G46" s="14">
        <v>1.0245163886175537</v>
      </c>
      <c r="H46" s="14">
        <v>36.866640595214811</v>
      </c>
    </row>
    <row r="47" spans="1:8" ht="15" customHeight="1" x14ac:dyDescent="0.2">
      <c r="A47" s="16">
        <v>42278</v>
      </c>
      <c r="B47" s="14">
        <v>7.1964640796038015</v>
      </c>
      <c r="C47" s="14">
        <v>8.7447642214221961</v>
      </c>
      <c r="D47" s="14">
        <v>6.3145225154705962</v>
      </c>
      <c r="E47" s="14">
        <v>2.2592800450498962</v>
      </c>
      <c r="F47" s="14">
        <v>5.3694697299436953</v>
      </c>
      <c r="G47" s="14">
        <v>1.7125191919062499</v>
      </c>
      <c r="H47" s="14">
        <v>31.597019783396433</v>
      </c>
    </row>
    <row r="48" spans="1:8" ht="15" customHeight="1" x14ac:dyDescent="0.2">
      <c r="A48" s="16">
        <v>42309</v>
      </c>
      <c r="B48" s="14">
        <v>7.0059319211655007</v>
      </c>
      <c r="C48" s="14">
        <v>1.3364256804510497</v>
      </c>
      <c r="D48" s="14">
        <v>5.7054272745746006</v>
      </c>
      <c r="E48" s="14">
        <v>1.1070872731214065</v>
      </c>
      <c r="F48" s="14">
        <v>2.5018636895867918</v>
      </c>
      <c r="G48" s="14">
        <v>2.8214549715698242E-2</v>
      </c>
      <c r="H48" s="14">
        <v>17.68495038861505</v>
      </c>
    </row>
    <row r="49" spans="1:8" ht="15" customHeight="1" x14ac:dyDescent="0.2">
      <c r="A49" s="16">
        <v>42339</v>
      </c>
      <c r="B49" s="14">
        <v>8.5475897870695956</v>
      </c>
      <c r="C49" s="14">
        <v>0.20329630587469483</v>
      </c>
      <c r="D49" s="14">
        <v>6.7767702301044999</v>
      </c>
      <c r="E49" s="14">
        <v>0.72091787468199919</v>
      </c>
      <c r="F49" s="14">
        <v>2.6351311132041015</v>
      </c>
      <c r="G49" s="14">
        <v>1.1172030231417236</v>
      </c>
      <c r="H49" s="14">
        <v>20.000908334076616</v>
      </c>
    </row>
    <row r="50" spans="1:8" ht="15" customHeight="1" x14ac:dyDescent="0.2">
      <c r="A50" s="16">
        <v>42370</v>
      </c>
      <c r="B50" s="14">
        <v>4.8811766891346968</v>
      </c>
      <c r="C50" s="14">
        <v>-2.6128847007829896</v>
      </c>
      <c r="D50" s="14">
        <v>11.143618578933395</v>
      </c>
      <c r="E50" s="14">
        <v>1.3358457361905975</v>
      </c>
      <c r="F50" s="14">
        <v>0.44708335659219361</v>
      </c>
      <c r="G50" s="14">
        <v>4.0458682414342038</v>
      </c>
      <c r="H50" s="14">
        <v>19.240707901502098</v>
      </c>
    </row>
    <row r="51" spans="1:8" ht="15" customHeight="1" x14ac:dyDescent="0.2">
      <c r="A51" s="16">
        <v>42401</v>
      </c>
      <c r="B51" s="14">
        <v>3.9864790909849015</v>
      </c>
      <c r="C51" s="14">
        <v>-8.6541641729111625</v>
      </c>
      <c r="D51" s="14">
        <v>11.132796820597099</v>
      </c>
      <c r="E51" s="14">
        <v>-1.0459476222815094</v>
      </c>
      <c r="F51" s="14">
        <v>-2.7498081217364043</v>
      </c>
      <c r="G51" s="14">
        <v>2.6319256575606689</v>
      </c>
      <c r="H51" s="14">
        <v>5.3012816522135928</v>
      </c>
    </row>
    <row r="52" spans="1:8" ht="15" customHeight="1" x14ac:dyDescent="0.2">
      <c r="A52" s="16">
        <v>42430</v>
      </c>
      <c r="B52" s="14">
        <v>4.3005134568600996</v>
      </c>
      <c r="C52" s="14">
        <v>-5.4265554345095977</v>
      </c>
      <c r="D52" s="14">
        <v>9.0067273405444954</v>
      </c>
      <c r="E52" s="14">
        <v>-1.2144061084656983</v>
      </c>
      <c r="F52" s="14">
        <v>-0.9630292210631104</v>
      </c>
      <c r="G52" s="14">
        <v>4.014638142100952</v>
      </c>
      <c r="H52" s="14">
        <v>9.7178881754671416</v>
      </c>
    </row>
    <row r="53" spans="1:8" ht="15" customHeight="1" x14ac:dyDescent="0.2">
      <c r="A53" s="16">
        <v>42461</v>
      </c>
      <c r="B53" s="14">
        <v>2.7321803825765913</v>
      </c>
      <c r="C53" s="14">
        <v>-8.7330331991077266</v>
      </c>
      <c r="D53" s="14">
        <v>9.6946894214697039</v>
      </c>
      <c r="E53" s="14">
        <v>-1.7383633638987961</v>
      </c>
      <c r="F53" s="14">
        <v>-1.1885427721443176</v>
      </c>
      <c r="G53" s="14">
        <v>3.465543108202942</v>
      </c>
      <c r="H53" s="14">
        <v>4.2324735770983972</v>
      </c>
    </row>
    <row r="54" spans="1:8" ht="15" customHeight="1" x14ac:dyDescent="0.2">
      <c r="A54" s="16">
        <v>42491</v>
      </c>
      <c r="B54" s="14">
        <v>2.9129838961110077</v>
      </c>
      <c r="C54" s="14">
        <v>-1.0191364945925752</v>
      </c>
      <c r="D54" s="14">
        <v>12.625434300691605</v>
      </c>
      <c r="E54" s="14">
        <v>-1.4016149353969116</v>
      </c>
      <c r="F54" s="14">
        <v>-0.77709936541537472</v>
      </c>
      <c r="G54" s="14">
        <v>3.4075767933995973</v>
      </c>
      <c r="H54" s="14">
        <v>15.748144194797348</v>
      </c>
    </row>
    <row r="55" spans="1:8" ht="15" customHeight="1" x14ac:dyDescent="0.2">
      <c r="A55" s="16">
        <v>42522</v>
      </c>
      <c r="B55" s="14">
        <v>1.3101443669200974</v>
      </c>
      <c r="C55" s="14">
        <v>-10.181541470631409</v>
      </c>
      <c r="D55" s="14">
        <v>12.158059462872101</v>
      </c>
      <c r="E55" s="14">
        <v>-3.5693366600916976</v>
      </c>
      <c r="F55" s="14">
        <v>-0.96214071017349245</v>
      </c>
      <c r="G55" s="14">
        <v>1.7631514497647094</v>
      </c>
      <c r="H55" s="14">
        <v>0.5183364386603091</v>
      </c>
    </row>
    <row r="56" spans="1:8" ht="15" customHeight="1" x14ac:dyDescent="0.2">
      <c r="A56" s="16">
        <v>42552</v>
      </c>
      <c r="B56" s="14">
        <v>1.8627149535479051</v>
      </c>
      <c r="C56" s="14">
        <v>-14.309139479421601</v>
      </c>
      <c r="D56" s="14">
        <v>13.716936335901694</v>
      </c>
      <c r="E56" s="14">
        <v>0.38000205779479979</v>
      </c>
      <c r="F56" s="14">
        <v>-1.7579187667574006</v>
      </c>
      <c r="G56" s="14">
        <v>3.1335657399185792</v>
      </c>
      <c r="H56" s="14">
        <v>3.0261608409839775</v>
      </c>
    </row>
    <row r="57" spans="1:8" ht="15" customHeight="1" x14ac:dyDescent="0.2">
      <c r="A57" s="16">
        <v>42583</v>
      </c>
      <c r="B57" s="14">
        <v>1.846051112189804</v>
      </c>
      <c r="C57" s="14">
        <v>-15.119509538823319</v>
      </c>
      <c r="D57" s="14">
        <v>18.135525331137703</v>
      </c>
      <c r="E57" s="14">
        <v>0.35132595356049345</v>
      </c>
      <c r="F57" s="14">
        <v>-3.6559352859860841</v>
      </c>
      <c r="G57" s="14">
        <v>0.91854768244055174</v>
      </c>
      <c r="H57" s="14">
        <v>2.4760052545191491</v>
      </c>
    </row>
    <row r="58" spans="1:8" ht="15" customHeight="1" x14ac:dyDescent="0.2">
      <c r="A58" s="16">
        <v>42614</v>
      </c>
      <c r="B58" s="14">
        <v>1.846273270058014</v>
      </c>
      <c r="C58" s="14">
        <v>-15.482469314501785</v>
      </c>
      <c r="D58" s="14">
        <v>16.165341208847703</v>
      </c>
      <c r="E58" s="14">
        <v>-6.9438750604293817E-2</v>
      </c>
      <c r="F58" s="14">
        <v>-6.0901502705940098</v>
      </c>
      <c r="G58" s="14">
        <v>0.92754920173400879</v>
      </c>
      <c r="H58" s="14">
        <v>-2.702894655060363</v>
      </c>
    </row>
    <row r="59" spans="1:8" ht="15" customHeight="1" x14ac:dyDescent="0.2">
      <c r="A59" s="16">
        <v>42644</v>
      </c>
      <c r="B59" s="14">
        <v>0.18896205049320983</v>
      </c>
      <c r="C59" s="14">
        <v>-21.545165977689607</v>
      </c>
      <c r="D59" s="14">
        <v>19.377048299500505</v>
      </c>
      <c r="E59" s="14">
        <v>0.45717095671589658</v>
      </c>
      <c r="F59" s="14">
        <v>-9.4620195972817989</v>
      </c>
      <c r="G59" s="14">
        <v>-3.321129557833618</v>
      </c>
      <c r="H59" s="14">
        <v>-14.305133826095412</v>
      </c>
    </row>
    <row r="60" spans="1:8" ht="15" customHeight="1" x14ac:dyDescent="0.2">
      <c r="A60" s="16">
        <v>42675</v>
      </c>
      <c r="B60" s="14">
        <v>-0.11370137219400024</v>
      </c>
      <c r="C60" s="14">
        <v>-17.119027020219985</v>
      </c>
      <c r="D60" s="14">
        <v>22.935715358756095</v>
      </c>
      <c r="E60" s="14">
        <v>1.6994567778494949</v>
      </c>
      <c r="F60" s="14">
        <v>-6.5901751016057126</v>
      </c>
      <c r="G60" s="14">
        <v>3.5627349994790651</v>
      </c>
      <c r="H60" s="14">
        <v>4.3750036420649572</v>
      </c>
    </row>
    <row r="61" spans="1:8" ht="15" customHeight="1" x14ac:dyDescent="0.2">
      <c r="A61" s="16">
        <v>42705</v>
      </c>
      <c r="B61" s="14">
        <v>-0.78705213493070225</v>
      </c>
      <c r="C61" s="14">
        <v>-16.162128419376007</v>
      </c>
      <c r="D61" s="14">
        <v>22.921514140601104</v>
      </c>
      <c r="E61" s="14">
        <v>0.56255569059270483</v>
      </c>
      <c r="F61" s="14">
        <v>-7.2126881087076873</v>
      </c>
      <c r="G61" s="14">
        <v>2.4500449744383546</v>
      </c>
      <c r="H61" s="14">
        <v>1.7722461426177687</v>
      </c>
    </row>
    <row r="62" spans="1:8" ht="15" customHeight="1" x14ac:dyDescent="0.2">
      <c r="A62" s="16">
        <v>42736</v>
      </c>
      <c r="B62" s="14">
        <v>-0.24638785633799742</v>
      </c>
      <c r="C62" s="14">
        <v>-14.033673378382904</v>
      </c>
      <c r="D62" s="14">
        <v>18.006688900464685</v>
      </c>
      <c r="E62" s="14">
        <v>-1.3238303556019058</v>
      </c>
      <c r="F62" s="14">
        <v>-3.5495309915357054</v>
      </c>
      <c r="G62" s="14">
        <v>1.672774777251709</v>
      </c>
      <c r="H62" s="14">
        <v>0.52604109585788028</v>
      </c>
    </row>
    <row r="63" spans="1:8" ht="15" customHeight="1" x14ac:dyDescent="0.2">
      <c r="A63" s="16">
        <v>42767</v>
      </c>
      <c r="B63" s="14">
        <v>-0.44309501076599883</v>
      </c>
      <c r="C63" s="14">
        <v>-15.829585205002518</v>
      </c>
      <c r="D63" s="14">
        <v>20.631365522336097</v>
      </c>
      <c r="E63" s="14">
        <v>1.9648309932008057</v>
      </c>
      <c r="F63" s="14">
        <v>-3.3283350076209106</v>
      </c>
      <c r="G63" s="14">
        <v>3.6988944701944582</v>
      </c>
      <c r="H63" s="14">
        <v>6.6940757623419334</v>
      </c>
    </row>
    <row r="64" spans="1:8" ht="15" customHeight="1" x14ac:dyDescent="0.2">
      <c r="A64" s="16">
        <v>42795</v>
      </c>
      <c r="B64" s="14">
        <v>-0.2021087171034012</v>
      </c>
      <c r="C64" s="14">
        <v>-12.111664696504837</v>
      </c>
      <c r="D64" s="14">
        <v>23.407979211645507</v>
      </c>
      <c r="E64" s="14">
        <v>4.6926643722795029</v>
      </c>
      <c r="F64" s="14">
        <v>-5.0901949652787932</v>
      </c>
      <c r="G64" s="14">
        <v>4.4024544476923833</v>
      </c>
      <c r="H64" s="14">
        <v>15.09912965273036</v>
      </c>
    </row>
    <row r="65" spans="1:8" ht="15" customHeight="1" x14ac:dyDescent="0.2">
      <c r="A65" s="16">
        <v>42826</v>
      </c>
      <c r="B65" s="14">
        <v>1.8143086170662002</v>
      </c>
      <c r="C65" s="14">
        <v>-9.2643678087819819</v>
      </c>
      <c r="D65" s="14">
        <v>27.229582147679992</v>
      </c>
      <c r="E65" s="14">
        <v>0.30482787532769773</v>
      </c>
      <c r="F65" s="14">
        <v>-3.1506162997640992</v>
      </c>
      <c r="G65" s="14">
        <v>4.0766789405699466</v>
      </c>
      <c r="H65" s="14">
        <v>21.010413472097753</v>
      </c>
    </row>
    <row r="66" spans="1:8" ht="15" customHeight="1" x14ac:dyDescent="0.2">
      <c r="A66" s="16">
        <v>42856</v>
      </c>
      <c r="B66" s="14">
        <v>0.79978030379839327</v>
      </c>
      <c r="C66" s="14">
        <v>-10.032538382302002</v>
      </c>
      <c r="D66" s="14">
        <v>24.206389032377228</v>
      </c>
      <c r="E66" s="14">
        <v>0.59822595326040651</v>
      </c>
      <c r="F66" s="14">
        <v>-4.5625226155015106</v>
      </c>
      <c r="G66" s="14">
        <v>3.2253386103763426</v>
      </c>
      <c r="H66" s="14">
        <v>14.234672902008857</v>
      </c>
    </row>
    <row r="67" spans="1:8" ht="15" customHeight="1" x14ac:dyDescent="0.2">
      <c r="A67" s="16">
        <v>42887</v>
      </c>
      <c r="B67" s="14">
        <v>0.15581364439250947</v>
      </c>
      <c r="C67" s="14">
        <v>-11.167507567878127</v>
      </c>
      <c r="D67" s="14">
        <v>26.155685116695114</v>
      </c>
      <c r="E67" s="14">
        <v>1.0137017955549927</v>
      </c>
      <c r="F67" s="14">
        <v>1.9429890372322844</v>
      </c>
      <c r="G67" s="14">
        <v>5.8327550606315306</v>
      </c>
      <c r="H67" s="14">
        <v>23.933437086628302</v>
      </c>
    </row>
    <row r="68" spans="1:8" ht="15" customHeight="1" x14ac:dyDescent="0.2">
      <c r="A68" s="16">
        <v>42917</v>
      </c>
      <c r="B68" s="14">
        <v>-0.51191080212379458</v>
      </c>
      <c r="C68" s="14">
        <v>-16.081083619802492</v>
      </c>
      <c r="D68" s="14">
        <v>23.339284746754121</v>
      </c>
      <c r="E68" s="14">
        <v>-3.4617901138818969</v>
      </c>
      <c r="F68" s="14">
        <v>1.8768029395572814</v>
      </c>
      <c r="G68" s="14">
        <v>2.6506587806113893</v>
      </c>
      <c r="H68" s="14">
        <v>7.8119619311146096</v>
      </c>
    </row>
    <row r="69" spans="1:8" ht="15" customHeight="1" x14ac:dyDescent="0.2">
      <c r="A69" s="16">
        <v>42948</v>
      </c>
      <c r="B69" s="14">
        <v>-0.84257511057450862</v>
      </c>
      <c r="C69" s="14">
        <v>-24.035831116511215</v>
      </c>
      <c r="D69" s="14">
        <v>22.408734673447189</v>
      </c>
      <c r="E69" s="14">
        <v>-4.6123146259702992</v>
      </c>
      <c r="F69" s="14">
        <v>1.7325763462799835</v>
      </c>
      <c r="G69" s="14">
        <v>4.4435956913312991</v>
      </c>
      <c r="H69" s="14">
        <v>-0.90581414199755095</v>
      </c>
    </row>
    <row r="70" spans="1:8" ht="15" customHeight="1" x14ac:dyDescent="0.2">
      <c r="A70" s="16">
        <v>42979</v>
      </c>
      <c r="B70" s="14">
        <v>-1.0119113572867051</v>
      </c>
      <c r="C70" s="14">
        <v>-23.850059250400239</v>
      </c>
      <c r="D70" s="14">
        <v>23.028015537039199</v>
      </c>
      <c r="E70" s="14">
        <v>-2.9343490994974974</v>
      </c>
      <c r="F70" s="14">
        <v>3.6406499674080961</v>
      </c>
      <c r="G70" s="14">
        <v>4.47761854510376</v>
      </c>
      <c r="H70" s="14">
        <v>3.3499643423666119</v>
      </c>
    </row>
    <row r="71" spans="1:8" ht="15" customHeight="1" x14ac:dyDescent="0.2">
      <c r="A71" s="16">
        <v>43009</v>
      </c>
      <c r="B71" s="14">
        <v>-0.30778397896549986</v>
      </c>
      <c r="C71" s="14">
        <v>-16.795646512162385</v>
      </c>
      <c r="D71" s="14">
        <v>27.366503487132597</v>
      </c>
      <c r="E71" s="14">
        <v>-1.0327485675102921</v>
      </c>
      <c r="F71" s="14">
        <v>9.8741862991745002</v>
      </c>
      <c r="G71" s="14">
        <v>12.725843938008179</v>
      </c>
      <c r="H71" s="14">
        <v>31.830354665677099</v>
      </c>
    </row>
    <row r="72" spans="1:8" ht="15" customHeight="1" x14ac:dyDescent="0.2">
      <c r="A72" s="16">
        <v>43040</v>
      </c>
      <c r="B72" s="14">
        <v>-0.46209289439710238</v>
      </c>
      <c r="C72" s="14">
        <v>-21.409069070077727</v>
      </c>
      <c r="D72" s="14">
        <v>27.424307696637726</v>
      </c>
      <c r="E72" s="14">
        <v>-2.4540106088185958</v>
      </c>
      <c r="F72" s="14">
        <v>10.001629871587296</v>
      </c>
      <c r="G72" s="14">
        <v>9.5481241751331787</v>
      </c>
      <c r="H72" s="14">
        <v>22.648889170064777</v>
      </c>
    </row>
    <row r="73" spans="1:8" ht="15" customHeight="1" x14ac:dyDescent="0.2">
      <c r="A73" s="16">
        <v>43070</v>
      </c>
      <c r="B73" s="14">
        <v>5.6999255346460114</v>
      </c>
      <c r="C73" s="14">
        <v>-20.56363372731801</v>
      </c>
      <c r="D73" s="14">
        <v>29.895708126432496</v>
      </c>
      <c r="E73" s="14">
        <v>2.8942778192130967</v>
      </c>
      <c r="F73" s="14">
        <v>10.863332399099487</v>
      </c>
      <c r="G73" s="14">
        <v>13.226501943245484</v>
      </c>
      <c r="H73" s="14">
        <v>42.016112095318562</v>
      </c>
    </row>
    <row r="74" spans="1:8" ht="15" customHeight="1" x14ac:dyDescent="0.2">
      <c r="A74" s="16">
        <v>43101</v>
      </c>
      <c r="B74" s="14">
        <v>9.917029709418502</v>
      </c>
      <c r="C74" s="14">
        <v>-25.674722470090423</v>
      </c>
      <c r="D74" s="14">
        <v>31.73362794486432</v>
      </c>
      <c r="E74" s="14">
        <v>4.9347393621334987</v>
      </c>
      <c r="F74" s="14">
        <v>7.0951961405038908</v>
      </c>
      <c r="G74" s="14">
        <v>10.45801496054419</v>
      </c>
      <c r="H74" s="14">
        <v>38.463885647373985</v>
      </c>
    </row>
    <row r="75" spans="1:8" ht="15" customHeight="1" x14ac:dyDescent="0.2">
      <c r="A75" s="16">
        <v>43132</v>
      </c>
      <c r="B75" s="14">
        <v>12.455166388566489</v>
      </c>
      <c r="C75" s="14">
        <v>-24.629700555848586</v>
      </c>
      <c r="D75" s="14">
        <v>33.326819391801607</v>
      </c>
      <c r="E75" s="14">
        <v>1.9927010213945007</v>
      </c>
      <c r="F75" s="14">
        <v>10.827242021696106</v>
      </c>
      <c r="G75" s="14">
        <v>9.8470486853593755</v>
      </c>
      <c r="H75" s="14">
        <v>43.819276952969496</v>
      </c>
    </row>
    <row r="76" spans="1:8" ht="15" customHeight="1" x14ac:dyDescent="0.2">
      <c r="A76" s="16">
        <v>43160</v>
      </c>
      <c r="B76" s="14">
        <v>11.654481226332603</v>
      </c>
      <c r="C76" s="14">
        <v>-25.702441938795776</v>
      </c>
      <c r="D76" s="14">
        <v>30.810476015099685</v>
      </c>
      <c r="E76" s="14">
        <v>3.9798606645307921</v>
      </c>
      <c r="F76" s="14">
        <v>12.407327735300996</v>
      </c>
      <c r="G76" s="14">
        <v>9.9181302486173699</v>
      </c>
      <c r="H76" s="14">
        <v>43.067833951085674</v>
      </c>
    </row>
    <row r="77" spans="1:8" ht="15" customHeight="1" x14ac:dyDescent="0.2">
      <c r="A77" s="16">
        <v>43191</v>
      </c>
      <c r="B77" s="14">
        <v>13.618046308935501</v>
      </c>
      <c r="C77" s="14">
        <v>-25.413251613999329</v>
      </c>
      <c r="D77" s="14">
        <v>26.564607301736711</v>
      </c>
      <c r="E77" s="14">
        <v>7.8606366929430997</v>
      </c>
      <c r="F77" s="14">
        <v>5.5797770244039002</v>
      </c>
      <c r="G77" s="14">
        <v>10.716161417616211</v>
      </c>
      <c r="H77" s="14">
        <v>38.925977131636095</v>
      </c>
    </row>
    <row r="78" spans="1:8" ht="15" customHeight="1" x14ac:dyDescent="0.2">
      <c r="A78" s="16">
        <v>43221</v>
      </c>
      <c r="B78" s="14">
        <v>15.808796259183907</v>
      </c>
      <c r="C78" s="14">
        <v>-24.964929310530533</v>
      </c>
      <c r="D78" s="14">
        <v>29.243054004081877</v>
      </c>
      <c r="E78" s="14">
        <v>8.1108475763336951</v>
      </c>
      <c r="F78" s="14">
        <v>5.4846880626877903</v>
      </c>
      <c r="G78" s="14">
        <v>10.780361519622314</v>
      </c>
      <c r="H78" s="14">
        <v>44.46281811137905</v>
      </c>
    </row>
    <row r="79" spans="1:8" ht="15" customHeight="1" x14ac:dyDescent="0.2">
      <c r="A79" s="16">
        <v>43252</v>
      </c>
      <c r="B79" s="14">
        <v>19.136146345109498</v>
      </c>
      <c r="C79" s="14">
        <v>-16.537267298195374</v>
      </c>
      <c r="D79" s="14">
        <v>27.625069799479661</v>
      </c>
      <c r="E79" s="14">
        <v>8.1200326502716056</v>
      </c>
      <c r="F79" s="14">
        <v>-3.970030225500595</v>
      </c>
      <c r="G79" s="14">
        <v>12.42420703068097</v>
      </c>
      <c r="H79" s="14">
        <v>46.798158301845767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5.1</vt:lpstr>
      <vt:lpstr>5.A </vt:lpstr>
      <vt:lpstr>5.B</vt:lpstr>
      <vt:lpstr>5.C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 5.15</vt:lpstr>
      <vt:lpstr>5.16</vt:lpstr>
      <vt:lpstr>5.17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 Kari Østmo</cp:lastModifiedBy>
  <dcterms:created xsi:type="dcterms:W3CDTF">2018-10-29T10:06:14Z</dcterms:created>
  <dcterms:modified xsi:type="dcterms:W3CDTF">2019-02-01T12:57:34Z</dcterms:modified>
  <cp:contentStatus/>
</cp:coreProperties>
</file>