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'Ark1'!$A$1:$G$273</definedName>
  </definedNames>
  <calcPr calcId="145621"/>
</workbook>
</file>

<file path=xl/calcChain.xml><?xml version="1.0" encoding="utf-8"?>
<calcChain xmlns="http://schemas.openxmlformats.org/spreadsheetml/2006/main">
  <c r="B42" i="1" l="1"/>
  <c r="D42" i="1"/>
  <c r="B64" i="1"/>
  <c r="D64" i="1"/>
  <c r="B84" i="1"/>
  <c r="C84" i="1"/>
  <c r="C94" i="1" s="1"/>
  <c r="C96" i="1" s="1"/>
  <c r="D84" i="1"/>
  <c r="D94" i="1" s="1"/>
  <c r="D96" i="1" s="1"/>
  <c r="E84" i="1"/>
  <c r="F84" i="1"/>
  <c r="G84" i="1"/>
  <c r="G94" i="1" s="1"/>
  <c r="G96" i="1" s="1"/>
  <c r="B94" i="1"/>
  <c r="B96" i="1" s="1"/>
  <c r="E94" i="1"/>
  <c r="E96" i="1" s="1"/>
  <c r="F94" i="1"/>
  <c r="F96" i="1" s="1"/>
  <c r="C100" i="1"/>
  <c r="C101" i="1"/>
  <c r="C102" i="1"/>
  <c r="C103" i="1"/>
  <c r="B112" i="1"/>
  <c r="B122" i="1" s="1"/>
  <c r="B124" i="1" s="1"/>
  <c r="C112" i="1"/>
  <c r="D112" i="1"/>
  <c r="E112" i="1"/>
  <c r="E122" i="1" s="1"/>
  <c r="E124" i="1" s="1"/>
  <c r="F112" i="1"/>
  <c r="F122" i="1" s="1"/>
  <c r="F124" i="1" s="1"/>
  <c r="G112" i="1"/>
  <c r="C122" i="1"/>
  <c r="C124" i="1" s="1"/>
  <c r="D122" i="1"/>
  <c r="D124" i="1" s="1"/>
  <c r="G122" i="1"/>
  <c r="G124" i="1" s="1"/>
  <c r="C128" i="1"/>
  <c r="C129" i="1"/>
  <c r="C130" i="1"/>
  <c r="C131" i="1"/>
  <c r="C132" i="1"/>
</calcChain>
</file>

<file path=xl/sharedStrings.xml><?xml version="1.0" encoding="utf-8"?>
<sst xmlns="http://schemas.openxmlformats.org/spreadsheetml/2006/main" count="314" uniqueCount="134">
  <si>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</si>
  <si>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</si>
  <si>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</si>
  <si>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</si>
  <si>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</si>
  <si>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</si>
  <si>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</si>
  <si>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</si>
  <si>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Utbytte verdip. med v.a.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</si>
  <si>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</si>
  <si>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</si>
  <si>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</si>
  <si>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</si>
  <si>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</si>
  <si>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</si>
  <si>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</si>
  <si>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</si>
  <si>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</si>
  <si>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</si>
  <si>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Nedskrivninger og gev/tap verdip. lang sikt</t>
  </si>
  <si>
    <t>Resultat av ordinær drift før skatt</t>
  </si>
  <si>
    <t>BALANSE OG NØKKELTALL</t>
  </si>
  <si>
    <t xml:space="preserve">Vekst i % </t>
  </si>
  <si>
    <t>fra året før</t>
  </si>
  <si>
    <t>Mill.kr.</t>
  </si>
  <si>
    <t>Brutto utlån til kunder</t>
  </si>
  <si>
    <t>Innsk. fra og gjeld til kunder</t>
  </si>
  <si>
    <t>Gjeld stiftet ved utsted. av verdipapirer</t>
  </si>
  <si>
    <t>herav uspesifiserte tapsavsetninger</t>
  </si>
  <si>
    <t>SPAREBANKER</t>
  </si>
  <si>
    <t>Lønn og administrasjonskostnader</t>
  </si>
  <si>
    <t>Avskr. av varige dr.mid. og imm.eiendeler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</si>
  <si>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</si>
  <si>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</si>
  <si>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</si>
  <si>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</si>
  <si>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</si>
  <si>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</si>
  <si>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</si>
  <si>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</si>
  <si>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</si>
  <si>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</si>
  <si>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</si>
  <si>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</si>
  <si>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</si>
  <si>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</si>
  <si>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</si>
  <si>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</si>
  <si>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</si>
  <si>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</si>
  <si>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</si>
  <si>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</si>
  <si>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</si>
  <si>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</si>
  <si>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</si>
  <si>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</si>
  <si>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</si>
  <si>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</si>
  <si>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</si>
  <si>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</si>
  <si>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Forsikringsrelaterte driftskostnader</t>
  </si>
  <si>
    <t>Kostnader i tilknytning til finansielle eiendeler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</si>
  <si>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</si>
  <si>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</si>
  <si>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</si>
  <si>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</si>
  <si>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</si>
  <si>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</si>
  <si>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</si>
  <si>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</si>
  <si>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</si>
  <si>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</si>
  <si>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</si>
  <si>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</si>
  <si>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</si>
  <si>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</si>
  <si>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</si>
  <si>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</si>
  <si>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</si>
  <si>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</si>
  <si>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</si>
  <si>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</si>
  <si>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</si>
  <si>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</si>
  <si>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</si>
  <si>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</si>
  <si>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</si>
  <si>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</si>
  <si>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</si>
  <si>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Innskudd fra og gjeld til kunder</t>
  </si>
  <si>
    <t>Gjeld stiftet ved utst. av VP</t>
  </si>
  <si>
    <t>… herav uspesifiserte tapsavsetninger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</si>
  <si>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</si>
  <si>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</si>
  <si>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</si>
  <si>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</si>
  <si>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</si>
  <si>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</si>
  <si>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</si>
  <si>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</si>
  <si>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Obligasjoner og sertifikater (omløpsmidler)</t>
  </si>
  <si>
    <t>*) Regnskapsmessig resultat korrigert for endringer i kursreguleringsfond i perioden.</t>
  </si>
  <si>
    <r>
      <t>Foreløpige tall hentet fra nøkkeltall rapportert til Kredittilsynet</t>
    </r>
    <r>
      <rPr>
        <b/>
        <i/>
        <sz val="12"/>
        <rFont val="Arial"/>
      </rPr>
      <t xml:space="preserve"> </t>
    </r>
  </si>
  <si>
    <t xml:space="preserve"> herav netto gevinst valuta og fin. derivater</t>
  </si>
  <si>
    <t>8 livselskaper, dvs. eksl. Nordenfjeldske Livsforsikring</t>
  </si>
  <si>
    <t>(annualiserte prosenter)</t>
  </si>
  <si>
    <t>… korrigert for porteføljeoverføringer</t>
  </si>
  <si>
    <t>Kursreguleringsfond</t>
  </si>
  <si>
    <t>Skatt på ordinært resultat</t>
  </si>
  <si>
    <t>Resultat av ordinær drift etter skatt</t>
  </si>
  <si>
    <t xml:space="preserve">  korr. porteføljeoverf.</t>
  </si>
  <si>
    <t xml:space="preserve">  korr. porteføljeoverf. </t>
  </si>
  <si>
    <t>Utbytte, andre innt. av verdipap. m. var. avkast.</t>
  </si>
  <si>
    <t>Nto. verdiendr. og gev./tap på valuta/verdipapirer</t>
  </si>
  <si>
    <t>Gjeld v. utstedelse av verdipapirer</t>
  </si>
  <si>
    <t>Overskudd før tildeling til kunder og skatt</t>
  </si>
  <si>
    <t>Verdijustert resultat før tildeling til kunder og skatt*</t>
  </si>
  <si>
    <t>Før nye tilleggsavsetninger</t>
  </si>
  <si>
    <t xml:space="preserve">Avsetninger til tap av utlån </t>
  </si>
  <si>
    <t xml:space="preserve">Avsetninger til tap </t>
  </si>
  <si>
    <t xml:space="preserve">11 kredittforetak  </t>
  </si>
  <si>
    <t>21 finansieringsselskaper</t>
  </si>
  <si>
    <t xml:space="preserve">Bankinnskudd </t>
  </si>
  <si>
    <t>Andre eiendeler</t>
  </si>
  <si>
    <t>1.-3. kvartal 2001</t>
  </si>
  <si>
    <t>1.-3. kvartal 2000</t>
  </si>
  <si>
    <t>44 skadeforsikringsselskaper i mill. kroner og prosent av premieinntekter f.e.r.</t>
  </si>
  <si>
    <t>FORRETNINGSBANKER</t>
  </si>
  <si>
    <t xml:space="preserve">14 forretningsbanker,  ekskl. utenl. bankers filialer i Norge  </t>
  </si>
  <si>
    <t>1.-3.kv. 2001</t>
  </si>
  <si>
    <t>1.-3.kv. 2000</t>
  </si>
  <si>
    <t>1. - 3. kvartal 2001</t>
  </si>
  <si>
    <t>1. - 3. kvartal 2000</t>
  </si>
  <si>
    <t>130 sparebanker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</si>
</sst>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71" formatCode="#,##0.0"/>
  </numFmts>
  <fonts count="29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u/>
      <sz val="7.5"/>
      <color indexed="12"/>
      <name val="Arial"/>
    </font>
    <font>
      <sz val="10"/>
      <color indexed="8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b/>
      <sz val="10"/>
      <name val="MS Sans Serif"/>
    </font>
    <font>
      <sz val="8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i/>
      <sz val="10"/>
      <color indexed="10"/>
      <name val="Arial"/>
      <family val="2"/>
    </font>
    <font>
      <i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64" fontId="0" fillId="0" borderId="9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Border="1"/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7" fillId="0" borderId="10" xfId="2" applyNumberFormat="1" applyFont="1" applyBorder="1" applyAlignment="1">
      <alignment horizontal="right"/>
    </xf>
    <xf numFmtId="2" fontId="7" fillId="0" borderId="2" xfId="2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2" applyNumberFormat="1" applyFont="1" applyBorder="1" applyAlignment="1">
      <alignment horizontal="right"/>
    </xf>
    <xf numFmtId="2" fontId="6" fillId="0" borderId="1" xfId="2" applyNumberFormat="1" applyFont="1" applyBorder="1"/>
    <xf numFmtId="2" fontId="5" fillId="0" borderId="1" xfId="2" applyNumberFormat="1" applyFont="1" applyBorder="1" applyAlignment="1">
      <alignment horizontal="right"/>
    </xf>
    <xf numFmtId="2" fontId="5" fillId="0" borderId="1" xfId="2" applyNumberFormat="1" applyFont="1" applyBorder="1"/>
    <xf numFmtId="2" fontId="6" fillId="0" borderId="8" xfId="2" applyNumberFormat="1" applyFont="1" applyBorder="1" applyAlignment="1">
      <alignment horizontal="right"/>
    </xf>
    <xf numFmtId="2" fontId="6" fillId="0" borderId="8" xfId="2" applyNumberFormat="1" applyFont="1" applyBorder="1"/>
    <xf numFmtId="0" fontId="1" fillId="2" borderId="11" xfId="0" applyFont="1" applyFill="1" applyBorder="1" applyAlignment="1">
      <alignment horizontal="centerContinuous"/>
    </xf>
    <xf numFmtId="0" fontId="6" fillId="0" borderId="7" xfId="0" applyFont="1" applyBorder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3" fontId="5" fillId="0" borderId="1" xfId="0" applyNumberFormat="1" applyFont="1" applyBorder="1"/>
    <xf numFmtId="3" fontId="1" fillId="0" borderId="6" xfId="0" applyNumberFormat="1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0" xfId="0" applyFont="1" applyBorder="1"/>
    <xf numFmtId="3" fontId="3" fillId="0" borderId="1" xfId="0" applyNumberFormat="1" applyFont="1" applyBorder="1"/>
    <xf numFmtId="0" fontId="3" fillId="0" borderId="1" xfId="0" applyFont="1" applyBorder="1"/>
    <xf numFmtId="0" fontId="17" fillId="0" borderId="0" xfId="0" applyFont="1"/>
    <xf numFmtId="0" fontId="7" fillId="0" borderId="6" xfId="0" applyFont="1" applyBorder="1"/>
    <xf numFmtId="0" fontId="7" fillId="2" borderId="5" xfId="0" applyFont="1" applyFill="1" applyBorder="1" applyAlignment="1">
      <alignment horizontal="centerContinuous"/>
    </xf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2" fontId="7" fillId="0" borderId="6" xfId="0" applyNumberFormat="1" applyFont="1" applyBorder="1"/>
    <xf numFmtId="3" fontId="6" fillId="0" borderId="1" xfId="0" applyNumberFormat="1" applyFont="1" applyBorder="1"/>
    <xf numFmtId="4" fontId="1" fillId="0" borderId="6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right"/>
    </xf>
    <xf numFmtId="0" fontId="18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2" xfId="0" applyNumberFormat="1" applyFont="1" applyFill="1" applyBorder="1" applyAlignment="1"/>
    <xf numFmtId="3" fontId="6" fillId="0" borderId="4" xfId="0" applyNumberFormat="1" applyFont="1" applyFill="1" applyBorder="1" applyAlignment="1"/>
    <xf numFmtId="3" fontId="20" fillId="0" borderId="4" xfId="0" applyNumberFormat="1" applyFont="1" applyFill="1" applyBorder="1" applyAlignment="1"/>
    <xf numFmtId="3" fontId="20" fillId="0" borderId="1" xfId="0" applyNumberFormat="1" applyFont="1" applyFill="1" applyBorder="1" applyAlignment="1"/>
    <xf numFmtId="0" fontId="1" fillId="2" borderId="6" xfId="0" applyFont="1" applyFill="1" applyBorder="1" applyAlignment="1">
      <alignment horizontal="right"/>
    </xf>
    <xf numFmtId="1" fontId="21" fillId="0" borderId="0" xfId="0" applyNumberFormat="1" applyFont="1" applyFill="1" applyBorder="1" applyAlignment="1"/>
    <xf numFmtId="1" fontId="21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2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0" borderId="8" xfId="2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1" xfId="0" applyNumberFormat="1" applyFont="1" applyFill="1" applyBorder="1" applyAlignment="1"/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/>
    <xf numFmtId="0" fontId="3" fillId="0" borderId="0" xfId="0" applyFont="1"/>
    <xf numFmtId="0" fontId="1" fillId="2" borderId="7" xfId="0" applyFont="1" applyFill="1" applyBorder="1" applyAlignment="1">
      <alignment horizontal="right"/>
    </xf>
    <xf numFmtId="3" fontId="6" fillId="0" borderId="0" xfId="0" applyNumberFormat="1" applyFont="1"/>
    <xf numFmtId="2" fontId="6" fillId="0" borderId="10" xfId="0" applyNumberFormat="1" applyFont="1" applyBorder="1"/>
    <xf numFmtId="3" fontId="6" fillId="0" borderId="4" xfId="0" applyNumberFormat="1" applyFont="1" applyBorder="1"/>
    <xf numFmtId="2" fontId="3" fillId="0" borderId="1" xfId="0" applyNumberFormat="1" applyFont="1" applyBorder="1"/>
    <xf numFmtId="3" fontId="7" fillId="0" borderId="13" xfId="0" applyNumberFormat="1" applyFont="1" applyBorder="1"/>
    <xf numFmtId="3" fontId="7" fillId="0" borderId="5" xfId="0" applyNumberFormat="1" applyFont="1" applyBorder="1"/>
    <xf numFmtId="3" fontId="3" fillId="0" borderId="14" xfId="0" applyNumberFormat="1" applyFont="1" applyBorder="1"/>
    <xf numFmtId="164" fontId="3" fillId="0" borderId="10" xfId="0" applyNumberFormat="1" applyFont="1" applyBorder="1"/>
    <xf numFmtId="3" fontId="3" fillId="0" borderId="0" xfId="0" applyNumberFormat="1" applyFont="1" applyBorder="1"/>
    <xf numFmtId="0" fontId="7" fillId="0" borderId="0" xfId="0" applyFont="1"/>
    <xf numFmtId="9" fontId="7" fillId="2" borderId="8" xfId="2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64" fontId="6" fillId="0" borderId="0" xfId="2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2" applyNumberFormat="1" applyFont="1" applyBorder="1"/>
    <xf numFmtId="0" fontId="22" fillId="0" borderId="1" xfId="0" applyFont="1" applyBorder="1"/>
    <xf numFmtId="164" fontId="22" fillId="0" borderId="1" xfId="0" applyNumberFormat="1" applyFont="1" applyBorder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2" xfId="0" applyNumberFormat="1" applyFont="1" applyFill="1" applyBorder="1" applyAlignment="1"/>
    <xf numFmtId="3" fontId="6" fillId="0" borderId="10" xfId="3" applyNumberFormat="1" applyFont="1" applyBorder="1"/>
    <xf numFmtId="3" fontId="6" fillId="0" borderId="1" xfId="3" applyNumberFormat="1" applyFont="1" applyBorder="1"/>
    <xf numFmtId="3" fontId="7" fillId="0" borderId="6" xfId="3" applyNumberFormat="1" applyFont="1" applyBorder="1"/>
    <xf numFmtId="164" fontId="6" fillId="0" borderId="10" xfId="3" applyNumberFormat="1" applyFont="1" applyBorder="1"/>
    <xf numFmtId="164" fontId="6" fillId="0" borderId="1" xfId="3" applyNumberFormat="1" applyFont="1" applyBorder="1"/>
    <xf numFmtId="164" fontId="7" fillId="0" borderId="6" xfId="3" applyNumberFormat="1" applyFont="1" applyBorder="1"/>
    <xf numFmtId="0" fontId="7" fillId="0" borderId="6" xfId="0" applyFont="1" applyBorder="1" applyAlignment="1">
      <alignment horizontal="left"/>
    </xf>
    <xf numFmtId="3" fontId="6" fillId="0" borderId="12" xfId="0" quotePrefix="1" applyNumberFormat="1" applyFont="1" applyBorder="1" applyAlignment="1">
      <alignment horizontal="right"/>
    </xf>
    <xf numFmtId="171" fontId="6" fillId="0" borderId="12" xfId="0" applyNumberFormat="1" applyFont="1" applyBorder="1"/>
    <xf numFmtId="171" fontId="6" fillId="0" borderId="2" xfId="0" applyNumberFormat="1" applyFont="1" applyBorder="1"/>
    <xf numFmtId="171" fontId="6" fillId="0" borderId="12" xfId="0" quotePrefix="1" applyNumberFormat="1" applyFont="1" applyBorder="1" applyAlignment="1">
      <alignment horizontal="right"/>
    </xf>
    <xf numFmtId="171" fontId="7" fillId="0" borderId="2" xfId="0" applyNumberFormat="1" applyFont="1" applyBorder="1"/>
    <xf numFmtId="3" fontId="6" fillId="0" borderId="15" xfId="3" applyNumberFormat="1" applyFont="1" applyBorder="1"/>
    <xf numFmtId="164" fontId="5" fillId="0" borderId="1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7" fillId="0" borderId="6" xfId="3" applyNumberFormat="1" applyFont="1" applyBorder="1" applyAlignment="1"/>
    <xf numFmtId="164" fontId="7" fillId="0" borderId="6" xfId="3" applyNumberFormat="1" applyFont="1" applyBorder="1" applyAlignment="1"/>
    <xf numFmtId="2" fontId="6" fillId="0" borderId="1" xfId="2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1" xfId="0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71" fontId="0" fillId="0" borderId="10" xfId="0" applyNumberFormat="1" applyBorder="1" applyAlignment="1">
      <alignment horizontal="right"/>
    </xf>
    <xf numFmtId="164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171" fontId="1" fillId="0" borderId="8" xfId="0" applyNumberFormat="1" applyFont="1" applyBorder="1" applyAlignment="1">
      <alignment horizontal="right"/>
    </xf>
    <xf numFmtId="164" fontId="23" fillId="0" borderId="8" xfId="0" applyNumberFormat="1" applyFont="1" applyBorder="1"/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64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64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64" fontId="0" fillId="0" borderId="8" xfId="0" applyNumberFormat="1" applyBorder="1"/>
    <xf numFmtId="164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3" fontId="3" fillId="0" borderId="4" xfId="0" applyNumberFormat="1" applyFont="1" applyBorder="1"/>
    <xf numFmtId="3" fontId="3" fillId="0" borderId="12" xfId="0" applyNumberFormat="1" applyFont="1" applyBorder="1"/>
    <xf numFmtId="164" fontId="0" fillId="0" borderId="6" xfId="0" applyNumberFormat="1" applyBorder="1"/>
    <xf numFmtId="164" fontId="7" fillId="0" borderId="6" xfId="0" applyNumberFormat="1" applyFont="1" applyBorder="1"/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2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2" fontId="24" fillId="0" borderId="1" xfId="2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5" fillId="0" borderId="10" xfId="0" applyNumberFormat="1" applyFont="1" applyBorder="1"/>
    <xf numFmtId="3" fontId="1" fillId="0" borderId="15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2" fontId="25" fillId="0" borderId="8" xfId="0" applyNumberFormat="1" applyFont="1" applyBorder="1"/>
    <xf numFmtId="3" fontId="3" fillId="0" borderId="10" xfId="0" applyNumberFormat="1" applyFont="1" applyBorder="1" applyAlignment="1">
      <alignment horizontal="right"/>
    </xf>
    <xf numFmtId="2" fontId="26" fillId="0" borderId="1" xfId="2" applyNumberFormat="1" applyFont="1" applyFill="1" applyBorder="1" applyAlignment="1">
      <alignment horizontal="right"/>
    </xf>
    <xf numFmtId="2" fontId="3" fillId="0" borderId="10" xfId="2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6" fillId="0" borderId="6" xfId="0" applyFont="1" applyBorder="1"/>
    <xf numFmtId="1" fontId="6" fillId="0" borderId="10" xfId="2" applyNumberFormat="1" applyFont="1" applyBorder="1" applyAlignment="1">
      <alignment horizontal="right"/>
    </xf>
    <xf numFmtId="1" fontId="6" fillId="0" borderId="1" xfId="2" applyNumberFormat="1" applyFont="1" applyBorder="1" applyAlignment="1">
      <alignment horizontal="right"/>
    </xf>
    <xf numFmtId="3" fontId="6" fillId="0" borderId="0" xfId="0" applyNumberFormat="1" applyFont="1" applyBorder="1"/>
    <xf numFmtId="0" fontId="1" fillId="2" borderId="11" xfId="0" applyFont="1" applyFill="1" applyBorder="1" applyAlignment="1">
      <alignment horizontal="right"/>
    </xf>
    <xf numFmtId="4" fontId="7" fillId="0" borderId="6" xfId="0" applyNumberFormat="1" applyFont="1" applyBorder="1"/>
    <xf numFmtId="4" fontId="7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3" fontId="3" fillId="0" borderId="15" xfId="0" applyNumberFormat="1" applyFont="1" applyBorder="1"/>
    <xf numFmtId="3" fontId="0" fillId="0" borderId="2" xfId="0" applyNumberFormat="1" applyBorder="1"/>
    <xf numFmtId="0" fontId="1" fillId="2" borderId="1" xfId="0" applyFont="1" applyFill="1" applyBorder="1"/>
    <xf numFmtId="0" fontId="19" fillId="0" borderId="0" xfId="1" applyAlignment="1" applyProtection="1"/>
    <xf numFmtId="43" fontId="0" fillId="0" borderId="0" xfId="3" applyFont="1"/>
    <xf numFmtId="0" fontId="0" fillId="0" borderId="9" xfId="0" applyBorder="1"/>
    <xf numFmtId="3" fontId="0" fillId="0" borderId="8" xfId="0" applyNumberFormat="1" applyBorder="1"/>
    <xf numFmtId="1" fontId="6" fillId="0" borderId="7" xfId="2" applyNumberFormat="1" applyFont="1" applyBorder="1" applyAlignment="1">
      <alignment horizontal="right"/>
    </xf>
    <xf numFmtId="1" fontId="0" fillId="0" borderId="0" xfId="0" applyNumberFormat="1"/>
    <xf numFmtId="2" fontId="7" fillId="0" borderId="11" xfId="0" applyNumberFormat="1" applyFont="1" applyBorder="1"/>
    <xf numFmtId="3" fontId="27" fillId="0" borderId="10" xfId="0" applyNumberFormat="1" applyFont="1" applyBorder="1" applyAlignment="1">
      <alignment horizontal="right"/>
    </xf>
    <xf numFmtId="2" fontId="27" fillId="0" borderId="10" xfId="2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2" fontId="27" fillId="0" borderId="2" xfId="2" applyNumberFormat="1" applyFont="1" applyBorder="1" applyAlignment="1">
      <alignment horizontal="right"/>
    </xf>
    <xf numFmtId="0" fontId="28" fillId="0" borderId="0" xfId="0" applyFont="1"/>
    <xf numFmtId="14" fontId="7" fillId="2" borderId="5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</cellXfs>
  <cellStyles count="4">
    <cellStyle name="Hyperkobling" xfId="1" builtinId="8"/>
    <cellStyle name="Komma" xfId="3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zoomScale="75" zoomScaleNormal="75" workbookViewId="0"/>
  </sheetViews>
  <sheetFormatPr baseColWidth="10" defaultColWidth="9.140625" defaultRowHeight="12.75" x14ac:dyDescent="0.2"/>
  <cols>
    <col min="1" max="1" width="50.57031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77" t="s">
        <v>0</v>
      </c>
      <c r="B1" s="7"/>
      <c r="D1" s="8"/>
      <c r="E1" s="80"/>
      <c r="F1" s="9"/>
      <c r="G1" s="9"/>
    </row>
    <row r="2" spans="1:7" ht="15" x14ac:dyDescent="0.2">
      <c r="A2" s="13" t="s">
        <v>102</v>
      </c>
      <c r="B2" s="14"/>
      <c r="C2" s="10"/>
      <c r="D2" s="11"/>
      <c r="E2" s="12"/>
    </row>
    <row r="3" spans="1:7" ht="15" x14ac:dyDescent="0.2">
      <c r="A3" s="204"/>
      <c r="B3" s="14"/>
      <c r="C3" s="10"/>
      <c r="D3" s="11"/>
      <c r="E3" s="12"/>
    </row>
    <row r="4" spans="1:7" ht="15.75" x14ac:dyDescent="0.25">
      <c r="A4" s="61" t="s">
        <v>127</v>
      </c>
      <c r="B4" s="204"/>
      <c r="D4" s="11"/>
      <c r="E4" s="60"/>
    </row>
    <row r="5" spans="1:7" ht="15" x14ac:dyDescent="0.2">
      <c r="A5" s="32" t="s">
        <v>128</v>
      </c>
      <c r="B5" s="59"/>
      <c r="C5" s="59"/>
      <c r="D5" s="11"/>
      <c r="E5" s="60"/>
    </row>
    <row r="6" spans="1:7" x14ac:dyDescent="0.2">
      <c r="A6" s="17" t="s">
        <v>1</v>
      </c>
      <c r="B6" s="269" t="s">
        <v>129</v>
      </c>
      <c r="C6" s="270"/>
      <c r="D6" s="269" t="s">
        <v>130</v>
      </c>
      <c r="E6" s="270"/>
      <c r="F6" s="267">
        <v>2000</v>
      </c>
      <c r="G6" s="268"/>
    </row>
    <row r="7" spans="1:7" s="33" customFormat="1" x14ac:dyDescent="0.2">
      <c r="A7" s="62"/>
      <c r="B7" s="71" t="s">
        <v>2</v>
      </c>
      <c r="C7" s="71" t="s">
        <v>3</v>
      </c>
      <c r="D7" s="71" t="s">
        <v>2</v>
      </c>
      <c r="E7" s="72" t="s">
        <v>4</v>
      </c>
      <c r="F7" s="71" t="s">
        <v>2</v>
      </c>
      <c r="G7" s="72" t="s">
        <v>4</v>
      </c>
    </row>
    <row r="8" spans="1:7" x14ac:dyDescent="0.2">
      <c r="A8" s="86" t="s">
        <v>5</v>
      </c>
      <c r="B8" s="110">
        <v>40980.839999999997</v>
      </c>
      <c r="C8" s="107">
        <v>7.3175569824320634</v>
      </c>
      <c r="D8" s="108">
        <v>35434.160000000003</v>
      </c>
      <c r="E8" s="109">
        <v>6.7957770249536642</v>
      </c>
      <c r="F8" s="110">
        <v>50230.720000000001</v>
      </c>
      <c r="G8" s="208">
        <v>7.0384497304535207</v>
      </c>
    </row>
    <row r="9" spans="1:7" x14ac:dyDescent="0.2">
      <c r="A9" s="86" t="s">
        <v>6</v>
      </c>
      <c r="B9" s="110">
        <v>30385.68</v>
      </c>
      <c r="C9" s="107">
        <v>5.4256805094758018</v>
      </c>
      <c r="D9" s="108">
        <v>25622.23</v>
      </c>
      <c r="E9" s="109">
        <v>4.9139858814792987</v>
      </c>
      <c r="F9" s="110">
        <v>36429.21</v>
      </c>
      <c r="G9" s="209">
        <v>5.1045488359540663</v>
      </c>
    </row>
    <row r="10" spans="1:7" x14ac:dyDescent="0.2">
      <c r="A10" s="64" t="s">
        <v>7</v>
      </c>
      <c r="B10" s="120">
        <v>10595.16</v>
      </c>
      <c r="C10" s="121">
        <v>1.8918764729562616</v>
      </c>
      <c r="D10" s="122">
        <v>9811.93</v>
      </c>
      <c r="E10" s="123">
        <v>1.8817911434743655</v>
      </c>
      <c r="F10" s="120">
        <v>13801.51</v>
      </c>
      <c r="G10" s="210">
        <v>1.9339008944994545</v>
      </c>
    </row>
    <row r="11" spans="1:7" x14ac:dyDescent="0.2">
      <c r="A11" s="86" t="s">
        <v>8</v>
      </c>
      <c r="B11" s="110">
        <v>731.84</v>
      </c>
      <c r="C11" s="107">
        <v>0.13067767527515492</v>
      </c>
      <c r="D11" s="108">
        <v>949.32</v>
      </c>
      <c r="E11" s="109">
        <v>0.18206631807637078</v>
      </c>
      <c r="F11" s="110">
        <v>1332.6</v>
      </c>
      <c r="G11" s="209">
        <v>0.18672712855404738</v>
      </c>
    </row>
    <row r="12" spans="1:7" x14ac:dyDescent="0.2">
      <c r="A12" s="86" t="s">
        <v>9</v>
      </c>
      <c r="B12" s="110">
        <v>3794.98</v>
      </c>
      <c r="C12" s="107">
        <v>0.67763331345062783</v>
      </c>
      <c r="D12" s="108">
        <v>3781.6</v>
      </c>
      <c r="E12" s="109">
        <v>0.72525806728774667</v>
      </c>
      <c r="F12" s="110">
        <v>5177.95</v>
      </c>
      <c r="G12" s="209">
        <v>0.72554685224105475</v>
      </c>
    </row>
    <row r="13" spans="1:7" x14ac:dyDescent="0.2">
      <c r="A13" s="86" t="s">
        <v>10</v>
      </c>
      <c r="B13" s="111">
        <v>997.44</v>
      </c>
      <c r="C13" s="107">
        <v>0.17810332917912461</v>
      </c>
      <c r="D13" s="112">
        <v>733.71</v>
      </c>
      <c r="E13" s="109">
        <v>0.14071533122215266</v>
      </c>
      <c r="F13" s="111">
        <v>994.31</v>
      </c>
      <c r="G13" s="209">
        <v>0.13932511720889604</v>
      </c>
    </row>
    <row r="14" spans="1:7" x14ac:dyDescent="0.2">
      <c r="A14" s="73" t="s">
        <v>11</v>
      </c>
      <c r="B14" s="110">
        <v>1543.68</v>
      </c>
      <c r="C14" s="107">
        <v>0.27564018606355373</v>
      </c>
      <c r="D14" s="108">
        <v>1475.96</v>
      </c>
      <c r="E14" s="109">
        <v>0.28306851517717962</v>
      </c>
      <c r="F14" s="110">
        <v>2292.0500000000002</v>
      </c>
      <c r="G14" s="209">
        <v>0.32116757841985932</v>
      </c>
    </row>
    <row r="15" spans="1:7" x14ac:dyDescent="0.2">
      <c r="A15" s="63" t="s">
        <v>103</v>
      </c>
      <c r="B15" s="154">
        <v>1260.67</v>
      </c>
      <c r="C15" s="155">
        <v>0.22510579483101434</v>
      </c>
      <c r="D15" s="156">
        <v>1368.26</v>
      </c>
      <c r="E15" s="157">
        <v>0.26241315928367148</v>
      </c>
      <c r="F15" s="154">
        <v>1822.5</v>
      </c>
      <c r="G15" s="211">
        <v>0.25537309904678934</v>
      </c>
    </row>
    <row r="16" spans="1:7" x14ac:dyDescent="0.2">
      <c r="A16" s="86" t="s">
        <v>12</v>
      </c>
      <c r="B16" s="97">
        <v>1164</v>
      </c>
      <c r="C16" s="94">
        <v>0.20784435671769833</v>
      </c>
      <c r="D16" s="124">
        <v>565.5</v>
      </c>
      <c r="E16" s="218">
        <v>0.10845500239348971</v>
      </c>
      <c r="F16" s="97">
        <v>906.41</v>
      </c>
      <c r="G16" s="94">
        <v>0.12700835704087804</v>
      </c>
    </row>
    <row r="17" spans="1:9" x14ac:dyDescent="0.2">
      <c r="A17" s="86" t="s">
        <v>13</v>
      </c>
      <c r="B17" s="29">
        <v>8056.54</v>
      </c>
      <c r="C17" s="66">
        <v>1.4385793588233724</v>
      </c>
      <c r="D17" s="125">
        <v>7452.8</v>
      </c>
      <c r="E17" s="218">
        <v>1.4293429563893898</v>
      </c>
      <c r="F17" s="29">
        <v>10497.2</v>
      </c>
      <c r="G17" s="66">
        <v>1.4708930015440089</v>
      </c>
    </row>
    <row r="18" spans="1:9" x14ac:dyDescent="0.2">
      <c r="A18" s="63" t="s">
        <v>14</v>
      </c>
      <c r="B18" s="26">
        <v>4737</v>
      </c>
      <c r="C18" s="27">
        <v>0.84584082282795303</v>
      </c>
      <c r="D18" s="26">
        <v>4425.82</v>
      </c>
      <c r="E18" s="218">
        <v>0.8488104663008923</v>
      </c>
      <c r="F18" s="26">
        <v>6182</v>
      </c>
      <c r="G18" s="27">
        <v>0.86623676175980857</v>
      </c>
    </row>
    <row r="19" spans="1:9" x14ac:dyDescent="0.2">
      <c r="A19" s="86" t="s">
        <v>15</v>
      </c>
      <c r="B19" s="29">
        <v>561.97</v>
      </c>
      <c r="C19" s="66">
        <v>0.1003456126672207</v>
      </c>
      <c r="D19" s="29">
        <v>559.4</v>
      </c>
      <c r="E19" s="218">
        <v>0.10728510758429378</v>
      </c>
      <c r="F19" s="29">
        <v>932.29</v>
      </c>
      <c r="G19" s="66">
        <v>0.13063472510854934</v>
      </c>
    </row>
    <row r="20" spans="1:9" x14ac:dyDescent="0.2">
      <c r="A20" s="86" t="s">
        <v>16</v>
      </c>
      <c r="B20" s="29">
        <v>1493.17</v>
      </c>
      <c r="C20" s="66">
        <v>0.26662109804137946</v>
      </c>
      <c r="D20" s="29">
        <v>1485.89</v>
      </c>
      <c r="E20" s="219">
        <v>0.28497295049772309</v>
      </c>
      <c r="F20" s="29">
        <v>2186.61</v>
      </c>
      <c r="G20" s="66">
        <v>0.30639307111478736</v>
      </c>
    </row>
    <row r="21" spans="1:9" x14ac:dyDescent="0.2">
      <c r="A21" s="64" t="s">
        <v>17</v>
      </c>
      <c r="B21" s="126">
        <v>6720.5399999999936</v>
      </c>
      <c r="C21" s="127">
        <v>1.200022605752199</v>
      </c>
      <c r="D21" s="126">
        <v>6352.51</v>
      </c>
      <c r="E21" s="127">
        <v>1.2183227007155932</v>
      </c>
      <c r="F21" s="126">
        <v>8900.1100000000115</v>
      </c>
      <c r="G21" s="127">
        <v>1.2471048957790523</v>
      </c>
    </row>
    <row r="22" spans="1:9" x14ac:dyDescent="0.2">
      <c r="A22" s="86" t="s">
        <v>18</v>
      </c>
      <c r="B22" s="29">
        <v>1125.0999999999999</v>
      </c>
      <c r="C22" s="66">
        <v>0.2008983554493835</v>
      </c>
      <c r="D22" s="29">
        <v>319.17</v>
      </c>
      <c r="E22" s="66">
        <v>6.1212348565747317E-2</v>
      </c>
      <c r="F22" s="29">
        <v>960.63</v>
      </c>
      <c r="G22" s="66">
        <v>0.13460579431402864</v>
      </c>
    </row>
    <row r="23" spans="1:9" x14ac:dyDescent="0.2">
      <c r="A23" s="86" t="s">
        <v>78</v>
      </c>
      <c r="B23" s="110">
        <v>-368.3</v>
      </c>
      <c r="C23" s="107">
        <v>-6.5763811494096464E-2</v>
      </c>
      <c r="D23" s="108">
        <v>42.2</v>
      </c>
      <c r="E23" s="109">
        <v>8.0933706472241639E-3</v>
      </c>
      <c r="F23" s="110">
        <v>48.82</v>
      </c>
      <c r="G23" s="209">
        <v>6.8407762389378606E-3</v>
      </c>
    </row>
    <row r="24" spans="1:9" x14ac:dyDescent="0.2">
      <c r="A24" s="64" t="s">
        <v>20</v>
      </c>
      <c r="B24" s="23">
        <v>5227.1399999999931</v>
      </c>
      <c r="C24" s="65">
        <v>0.933360438808719</v>
      </c>
      <c r="D24" s="23">
        <v>6075.54</v>
      </c>
      <c r="E24" s="65">
        <v>1.16520372279707</v>
      </c>
      <c r="F24" s="23">
        <v>7988.3000000000111</v>
      </c>
      <c r="G24" s="65">
        <v>1.1193398777039614</v>
      </c>
    </row>
    <row r="25" spans="1:9" x14ac:dyDescent="0.2">
      <c r="A25" s="240" t="s">
        <v>108</v>
      </c>
      <c r="B25" s="206">
        <v>42.36</v>
      </c>
      <c r="C25" s="207">
        <v>7.5638204042626275E-3</v>
      </c>
      <c r="D25" s="206">
        <v>1550.52</v>
      </c>
      <c r="E25" s="207">
        <v>0.29736808189417091</v>
      </c>
      <c r="F25" s="206">
        <v>1684.84</v>
      </c>
      <c r="G25" s="207">
        <v>0.23608384757091491</v>
      </c>
    </row>
    <row r="26" spans="1:9" x14ac:dyDescent="0.2">
      <c r="A26" s="88" t="s">
        <v>109</v>
      </c>
      <c r="B26" s="126">
        <v>5184.7799999999934</v>
      </c>
      <c r="C26" s="127">
        <v>0.92579661840445637</v>
      </c>
      <c r="D26" s="126">
        <v>4525.0200000000004</v>
      </c>
      <c r="E26" s="127">
        <v>0.86783564090289911</v>
      </c>
      <c r="F26" s="126">
        <v>6303.460000000011</v>
      </c>
      <c r="G26" s="127">
        <v>0.88325603013304643</v>
      </c>
    </row>
    <row r="27" spans="1:9" ht="14.25" customHeight="1" x14ac:dyDescent="0.2">
      <c r="A27" s="87"/>
      <c r="B27" s="59"/>
      <c r="C27" s="59"/>
      <c r="D27" s="59"/>
      <c r="E27" s="59"/>
    </row>
    <row r="28" spans="1:9" x14ac:dyDescent="0.2">
      <c r="A28" s="67" t="s">
        <v>21</v>
      </c>
      <c r="B28" s="95">
        <v>37164</v>
      </c>
      <c r="C28" s="68" t="s">
        <v>22</v>
      </c>
      <c r="D28" s="95">
        <v>36799</v>
      </c>
      <c r="E28" s="68" t="s">
        <v>22</v>
      </c>
    </row>
    <row r="29" spans="1:9" x14ac:dyDescent="0.2">
      <c r="A29" s="69"/>
      <c r="B29" s="70" t="s">
        <v>2</v>
      </c>
      <c r="C29" s="69" t="s">
        <v>23</v>
      </c>
      <c r="D29" s="70" t="s">
        <v>24</v>
      </c>
      <c r="E29" s="69" t="s">
        <v>23</v>
      </c>
    </row>
    <row r="30" spans="1:9" x14ac:dyDescent="0.2">
      <c r="A30" s="86" t="s">
        <v>79</v>
      </c>
      <c r="B30" s="46">
        <v>752899</v>
      </c>
      <c r="C30" s="128">
        <v>3.3906095275211712</v>
      </c>
      <c r="D30" s="46">
        <v>728208.3</v>
      </c>
      <c r="E30" s="128">
        <v>12.464254936664275</v>
      </c>
      <c r="I30" s="114"/>
    </row>
    <row r="31" spans="1:9" x14ac:dyDescent="0.2">
      <c r="A31" s="86" t="s">
        <v>25</v>
      </c>
      <c r="B31" s="46">
        <v>538375.9</v>
      </c>
      <c r="C31" s="128">
        <v>4.6223419119461706</v>
      </c>
      <c r="D31" s="46">
        <v>514589.8</v>
      </c>
      <c r="E31" s="128">
        <v>10.266801235115498</v>
      </c>
      <c r="I31" s="114"/>
    </row>
    <row r="32" spans="1:9" x14ac:dyDescent="0.2">
      <c r="A32" s="150" t="s">
        <v>106</v>
      </c>
      <c r="B32" s="46"/>
      <c r="C32" s="151">
        <v>7.086887474967507</v>
      </c>
      <c r="D32" s="46"/>
      <c r="E32" s="151">
        <v>13.4</v>
      </c>
      <c r="I32" s="114"/>
    </row>
    <row r="33" spans="1:9" x14ac:dyDescent="0.2">
      <c r="A33" s="86" t="s">
        <v>118</v>
      </c>
      <c r="B33" s="46">
        <v>8328.15</v>
      </c>
      <c r="C33" s="128">
        <v>6.8359402560783877</v>
      </c>
      <c r="D33" s="46">
        <v>7795.27</v>
      </c>
      <c r="E33" s="128">
        <v>-12.314173228346448</v>
      </c>
      <c r="I33" s="114"/>
    </row>
    <row r="34" spans="1:9" x14ac:dyDescent="0.2">
      <c r="A34" s="86" t="s">
        <v>28</v>
      </c>
      <c r="B34" s="46">
        <v>4446.6499999999996</v>
      </c>
      <c r="C34" s="128">
        <v>5.7183206415398535</v>
      </c>
      <c r="D34" s="46">
        <v>4206.13</v>
      </c>
      <c r="E34" s="128">
        <v>-0.39947904333411666</v>
      </c>
      <c r="I34" s="114"/>
    </row>
    <row r="35" spans="1:9" x14ac:dyDescent="0.2">
      <c r="A35" s="86" t="s">
        <v>26</v>
      </c>
      <c r="B35" s="46">
        <v>365604.4</v>
      </c>
      <c r="C35" s="128">
        <v>0.2695397091121432</v>
      </c>
      <c r="D35" s="46">
        <v>364621.6</v>
      </c>
      <c r="E35" s="128">
        <v>15.325270109561995</v>
      </c>
      <c r="I35" s="114"/>
    </row>
    <row r="36" spans="1:9" x14ac:dyDescent="0.2">
      <c r="A36" s="150" t="s">
        <v>106</v>
      </c>
      <c r="B36" s="187"/>
      <c r="C36" s="151">
        <v>2.314015172291839</v>
      </c>
      <c r="D36" s="187"/>
      <c r="E36" s="205">
        <v>17.100000000000001</v>
      </c>
      <c r="I36" s="115"/>
    </row>
    <row r="37" spans="1:9" x14ac:dyDescent="0.2">
      <c r="A37" s="129" t="s">
        <v>27</v>
      </c>
      <c r="B37" s="130">
        <v>156518.6</v>
      </c>
      <c r="C37" s="131">
        <v>-3.4629551504565259</v>
      </c>
      <c r="D37" s="130">
        <v>162133.20000000001</v>
      </c>
      <c r="E37" s="131">
        <v>14.361933244928471</v>
      </c>
      <c r="I37" s="115"/>
    </row>
    <row r="38" spans="1:9" x14ac:dyDescent="0.2">
      <c r="A38" s="76"/>
      <c r="B38" s="132"/>
      <c r="C38" s="132"/>
      <c r="D38" s="132"/>
      <c r="E38" s="132"/>
      <c r="F38" s="37"/>
      <c r="G38" s="38"/>
    </row>
    <row r="39" spans="1:9" x14ac:dyDescent="0.2">
      <c r="A39" s="76"/>
      <c r="B39" s="132"/>
      <c r="C39" s="132"/>
      <c r="D39" s="132"/>
      <c r="E39" s="132"/>
      <c r="F39" s="37"/>
      <c r="G39" s="38"/>
    </row>
    <row r="40" spans="1:9" ht="15.75" x14ac:dyDescent="0.25">
      <c r="A40" s="61" t="s">
        <v>29</v>
      </c>
      <c r="B40" s="132"/>
      <c r="C40" s="132"/>
      <c r="D40" s="132"/>
      <c r="E40" s="132"/>
      <c r="F40" s="37"/>
      <c r="G40" s="38"/>
    </row>
    <row r="41" spans="1:9" x14ac:dyDescent="0.2">
      <c r="A41" s="32" t="s">
        <v>133</v>
      </c>
      <c r="B41" s="132"/>
      <c r="C41" s="132"/>
      <c r="D41" s="132"/>
      <c r="E41" s="132"/>
      <c r="F41" s="37"/>
      <c r="G41" s="38"/>
    </row>
    <row r="42" spans="1:9" x14ac:dyDescent="0.2">
      <c r="A42" s="17" t="s">
        <v>1</v>
      </c>
      <c r="B42" s="89" t="str">
        <f>B6</f>
        <v>1.-3.kv. 2001</v>
      </c>
      <c r="C42" s="57"/>
      <c r="D42" s="89" t="str">
        <f>D6</f>
        <v>1.-3.kv. 2000</v>
      </c>
      <c r="E42" s="57"/>
      <c r="F42" s="89">
        <v>2000</v>
      </c>
      <c r="G42" s="57"/>
    </row>
    <row r="43" spans="1:9" x14ac:dyDescent="0.2">
      <c r="A43" s="62"/>
      <c r="B43" s="133" t="s">
        <v>2</v>
      </c>
      <c r="C43" s="113" t="s">
        <v>3</v>
      </c>
      <c r="D43" s="244" t="s">
        <v>2</v>
      </c>
      <c r="E43" s="72" t="s">
        <v>4</v>
      </c>
      <c r="F43" s="71" t="s">
        <v>2</v>
      </c>
      <c r="G43" s="72" t="s">
        <v>4</v>
      </c>
    </row>
    <row r="44" spans="1:9" x14ac:dyDescent="0.2">
      <c r="A44" s="84" t="s">
        <v>5</v>
      </c>
      <c r="B44" s="134">
        <v>36035.424999999996</v>
      </c>
      <c r="C44" s="94">
        <v>8.1688831417746606</v>
      </c>
      <c r="D44" s="243">
        <v>28117.688000000002</v>
      </c>
      <c r="E44" s="94">
        <v>7.3296439696201583</v>
      </c>
      <c r="F44" s="134">
        <v>39770.400000000001</v>
      </c>
      <c r="G44" s="135">
        <v>7.5453775332562927</v>
      </c>
    </row>
    <row r="45" spans="1:9" x14ac:dyDescent="0.2">
      <c r="A45" s="86" t="s">
        <v>6</v>
      </c>
      <c r="B45" s="134">
        <v>24950.982</v>
      </c>
      <c r="C45" s="94">
        <v>5.656146867437335</v>
      </c>
      <c r="D45" s="243">
        <v>17811.103999999999</v>
      </c>
      <c r="E45" s="94">
        <v>4.6429511212258081</v>
      </c>
      <c r="F45" s="134">
        <v>25635</v>
      </c>
      <c r="G45" s="94">
        <v>4.8635606648418186</v>
      </c>
    </row>
    <row r="46" spans="1:9" x14ac:dyDescent="0.2">
      <c r="A46" s="88" t="s">
        <v>7</v>
      </c>
      <c r="B46" s="138">
        <v>11084.442999999996</v>
      </c>
      <c r="C46" s="245">
        <v>2.5127362743373256</v>
      </c>
      <c r="D46" s="138">
        <v>10306.583999999999</v>
      </c>
      <c r="E46" s="257">
        <v>2.6866928483943489</v>
      </c>
      <c r="F46" s="138">
        <v>14135.4</v>
      </c>
      <c r="G46" s="96">
        <v>2.6818168684144741</v>
      </c>
    </row>
    <row r="47" spans="1:9" x14ac:dyDescent="0.2">
      <c r="A47" s="86" t="s">
        <v>8</v>
      </c>
      <c r="B47" s="134">
        <v>286.21800000000002</v>
      </c>
      <c r="C47" s="94">
        <v>6.4882858883236708E-2</v>
      </c>
      <c r="D47" s="136">
        <v>400.43200000000002</v>
      </c>
      <c r="E47" s="94">
        <v>0.10438354654347609</v>
      </c>
      <c r="F47" s="134">
        <v>425.6</v>
      </c>
      <c r="G47" s="94">
        <v>8.0746300719979638E-2</v>
      </c>
    </row>
    <row r="48" spans="1:9" x14ac:dyDescent="0.2">
      <c r="A48" s="86" t="s">
        <v>9</v>
      </c>
      <c r="B48" s="134">
        <v>2865.3780000000002</v>
      </c>
      <c r="C48" s="94">
        <v>0.64955354457487313</v>
      </c>
      <c r="D48" s="136">
        <v>2614.1569999999997</v>
      </c>
      <c r="E48" s="94">
        <v>0.68145147960566033</v>
      </c>
      <c r="F48" s="134">
        <v>3591</v>
      </c>
      <c r="G48" s="94">
        <v>0.68129691232482814</v>
      </c>
    </row>
    <row r="49" spans="1:7" x14ac:dyDescent="0.2">
      <c r="A49" s="86" t="s">
        <v>10</v>
      </c>
      <c r="B49" s="134">
        <v>833.49099999999999</v>
      </c>
      <c r="C49" s="94">
        <v>0.18894436734743394</v>
      </c>
      <c r="D49" s="136">
        <v>782.59</v>
      </c>
      <c r="E49" s="94">
        <v>0.20400347547013964</v>
      </c>
      <c r="F49" s="134">
        <v>1034.5999999999999</v>
      </c>
      <c r="G49" s="94">
        <v>0.19628788234231889</v>
      </c>
    </row>
    <row r="50" spans="1:7" x14ac:dyDescent="0.2">
      <c r="A50" s="73" t="s">
        <v>11</v>
      </c>
      <c r="B50" s="134">
        <v>-87.085999999999999</v>
      </c>
      <c r="C50" s="94">
        <v>-1.9741555907404677E-2</v>
      </c>
      <c r="D50" s="136">
        <v>519.49599999999998</v>
      </c>
      <c r="E50" s="94">
        <v>0.13542083273851654</v>
      </c>
      <c r="F50" s="134">
        <v>439.8</v>
      </c>
      <c r="G50" s="94">
        <v>8.3440373723324815E-2</v>
      </c>
    </row>
    <row r="51" spans="1:7" x14ac:dyDescent="0.2">
      <c r="A51" s="63" t="s">
        <v>103</v>
      </c>
      <c r="B51" s="152">
        <v>276.21600000000001</v>
      </c>
      <c r="C51" s="94">
        <v>6.2615501992509592E-2</v>
      </c>
      <c r="D51" s="153">
        <v>243.547</v>
      </c>
      <c r="E51" s="94">
        <v>6.3487182867562955E-2</v>
      </c>
      <c r="F51" s="152">
        <v>307.60000000000002</v>
      </c>
      <c r="G51" s="93">
        <v>5.8358933509083021E-2</v>
      </c>
    </row>
    <row r="52" spans="1:7" x14ac:dyDescent="0.2">
      <c r="A52" s="86" t="s">
        <v>12</v>
      </c>
      <c r="B52" s="97">
        <v>168.57</v>
      </c>
      <c r="C52" s="94">
        <v>3.8213192468493286E-2</v>
      </c>
      <c r="D52" s="136">
        <v>148.21199999999999</v>
      </c>
      <c r="E52" s="94">
        <v>3.8635509150871251E-2</v>
      </c>
      <c r="F52" s="97">
        <v>201.6</v>
      </c>
      <c r="G52" s="94">
        <v>3.8248247709464035E-2</v>
      </c>
    </row>
    <row r="53" spans="1:7" x14ac:dyDescent="0.2">
      <c r="A53" s="86" t="s">
        <v>30</v>
      </c>
      <c r="B53" s="97">
        <v>5993.4220000000005</v>
      </c>
      <c r="C53" s="94">
        <v>1.3586509368861719</v>
      </c>
      <c r="D53" s="97">
        <v>5692.9410000000007</v>
      </c>
      <c r="E53" s="94">
        <v>1.4840206872646626</v>
      </c>
      <c r="F53" s="97">
        <v>7984.9</v>
      </c>
      <c r="G53" s="94">
        <v>1.5149227834092232</v>
      </c>
    </row>
    <row r="54" spans="1:7" x14ac:dyDescent="0.2">
      <c r="A54" s="63" t="s">
        <v>14</v>
      </c>
      <c r="B54" s="74">
        <v>3668.1380000000004</v>
      </c>
      <c r="C54" s="94">
        <v>0.83153149074564903</v>
      </c>
      <c r="D54" s="74">
        <v>3411.69</v>
      </c>
      <c r="E54" s="94">
        <v>0.88935025649027011</v>
      </c>
      <c r="F54" s="74">
        <v>4755.0159999999996</v>
      </c>
      <c r="G54" s="93">
        <v>0.90213804479397242</v>
      </c>
    </row>
    <row r="55" spans="1:7" x14ac:dyDescent="0.2">
      <c r="A55" s="86" t="s">
        <v>31</v>
      </c>
      <c r="B55" s="97">
        <v>555.19299999999998</v>
      </c>
      <c r="C55" s="94">
        <v>0.12585689604413711</v>
      </c>
      <c r="D55" s="97">
        <v>478.53899999999999</v>
      </c>
      <c r="E55" s="94">
        <v>0.12474427113559482</v>
      </c>
      <c r="F55" s="97">
        <v>641.5</v>
      </c>
      <c r="G55" s="94">
        <v>0.12170759377788283</v>
      </c>
    </row>
    <row r="56" spans="1:7" x14ac:dyDescent="0.2">
      <c r="A56" s="86" t="s">
        <v>16</v>
      </c>
      <c r="B56" s="97">
        <v>1159.816</v>
      </c>
      <c r="C56" s="94">
        <v>0.26291909613832831</v>
      </c>
      <c r="D56" s="97">
        <v>1096.5229999999999</v>
      </c>
      <c r="E56" s="94">
        <v>0.28583869322754429</v>
      </c>
      <c r="F56" s="97">
        <v>1528.3</v>
      </c>
      <c r="G56" s="94">
        <v>0.28995435007129905</v>
      </c>
    </row>
    <row r="57" spans="1:7" x14ac:dyDescent="0.2">
      <c r="A57" s="64" t="s">
        <v>17</v>
      </c>
      <c r="B57" s="75">
        <v>5775.6009999999978</v>
      </c>
      <c r="C57" s="98">
        <v>1.3092730179404533</v>
      </c>
      <c r="D57" s="75">
        <v>5938.2879999999996</v>
      </c>
      <c r="E57" s="247">
        <v>1.5479770893349318</v>
      </c>
      <c r="F57" s="75">
        <v>7604.1</v>
      </c>
      <c r="G57" s="98">
        <v>1.4426760932913463</v>
      </c>
    </row>
    <row r="58" spans="1:7" x14ac:dyDescent="0.2">
      <c r="A58" s="86" t="s">
        <v>18</v>
      </c>
      <c r="B58" s="85">
        <v>946.28899999999987</v>
      </c>
      <c r="C58" s="94">
        <v>0.21451458555981515</v>
      </c>
      <c r="D58" s="85">
        <v>711.54600000000005</v>
      </c>
      <c r="E58" s="94">
        <v>0.18548391489397509</v>
      </c>
      <c r="F58" s="85">
        <v>1206.8</v>
      </c>
      <c r="G58" s="137">
        <v>0.22895826059415275</v>
      </c>
    </row>
    <row r="59" spans="1:7" x14ac:dyDescent="0.2">
      <c r="A59" s="86" t="s">
        <v>19</v>
      </c>
      <c r="B59" s="85">
        <v>290.78399999999999</v>
      </c>
      <c r="C59" s="94">
        <v>6.5917927025914175E-2</v>
      </c>
      <c r="D59" s="85">
        <v>2435.9469999999997</v>
      </c>
      <c r="E59" s="94">
        <v>0.63499617176434675</v>
      </c>
      <c r="F59" s="85">
        <v>2528.3000000000002</v>
      </c>
      <c r="G59" s="137">
        <v>0.4796778010111008</v>
      </c>
    </row>
    <row r="60" spans="1:7" x14ac:dyDescent="0.2">
      <c r="A60" s="64" t="s">
        <v>20</v>
      </c>
      <c r="B60" s="75">
        <v>5120.0959999999977</v>
      </c>
      <c r="C60" s="98">
        <v>1.1606763594065523</v>
      </c>
      <c r="D60" s="75">
        <v>7662.6890000000003</v>
      </c>
      <c r="E60" s="247">
        <v>1.9974893462053038</v>
      </c>
      <c r="F60" s="75">
        <v>8925.6</v>
      </c>
      <c r="G60" s="98">
        <v>1.6933956337082945</v>
      </c>
    </row>
    <row r="61" spans="1:7" x14ac:dyDescent="0.2">
      <c r="A61" s="240" t="s">
        <v>108</v>
      </c>
      <c r="B61" s="206">
        <v>1408.671</v>
      </c>
      <c r="C61" s="94">
        <v>0.31933212343705825</v>
      </c>
      <c r="D61" s="206">
        <v>1988.65</v>
      </c>
      <c r="E61" s="94">
        <v>0.51839598192373171</v>
      </c>
      <c r="F61" s="206">
        <v>1919</v>
      </c>
      <c r="G61" s="207">
        <v>0.36407930235347957</v>
      </c>
    </row>
    <row r="62" spans="1:7" x14ac:dyDescent="0.2">
      <c r="A62" s="88" t="s">
        <v>109</v>
      </c>
      <c r="B62" s="126">
        <v>3711.4249999999975</v>
      </c>
      <c r="C62" s="246">
        <v>0.84134423596949404</v>
      </c>
      <c r="D62" s="126">
        <v>5674.0389999999989</v>
      </c>
      <c r="E62" s="127">
        <v>1.4790933642815718</v>
      </c>
      <c r="F62" s="126">
        <v>7006.6</v>
      </c>
      <c r="G62" s="127">
        <v>1.3293163313548149</v>
      </c>
    </row>
    <row r="63" spans="1:7" x14ac:dyDescent="0.2">
      <c r="A63" s="132"/>
      <c r="B63" s="132"/>
      <c r="C63" s="132"/>
      <c r="D63" s="132"/>
      <c r="E63" s="132"/>
    </row>
    <row r="64" spans="1:7" x14ac:dyDescent="0.2">
      <c r="A64" s="67" t="s">
        <v>21</v>
      </c>
      <c r="B64" s="95">
        <f>B28</f>
        <v>37164</v>
      </c>
      <c r="C64" s="68" t="s">
        <v>22</v>
      </c>
      <c r="D64" s="95">
        <f>D28</f>
        <v>36799</v>
      </c>
      <c r="E64" s="68" t="s">
        <v>22</v>
      </c>
    </row>
    <row r="65" spans="1:10" x14ac:dyDescent="0.2">
      <c r="A65" s="69"/>
      <c r="B65" s="70" t="s">
        <v>2</v>
      </c>
      <c r="C65" s="250" t="s">
        <v>23</v>
      </c>
      <c r="D65" s="70" t="s">
        <v>24</v>
      </c>
      <c r="E65" s="69" t="s">
        <v>23</v>
      </c>
    </row>
    <row r="66" spans="1:10" x14ac:dyDescent="0.2">
      <c r="A66" s="86" t="s">
        <v>79</v>
      </c>
      <c r="B66" s="140">
        <v>619105</v>
      </c>
      <c r="C66" s="141">
        <v>12.8</v>
      </c>
      <c r="D66" s="248">
        <v>549086</v>
      </c>
      <c r="E66" s="205">
        <v>17.2</v>
      </c>
      <c r="H66" s="252"/>
    </row>
    <row r="67" spans="1:10" x14ac:dyDescent="0.2">
      <c r="A67" s="86" t="s">
        <v>25</v>
      </c>
      <c r="B67" s="142">
        <v>502510</v>
      </c>
      <c r="C67" s="128">
        <v>11.9</v>
      </c>
      <c r="D67" s="221">
        <v>448883</v>
      </c>
      <c r="E67" s="205">
        <v>15.1</v>
      </c>
      <c r="H67" s="252"/>
      <c r="J67" s="251"/>
    </row>
    <row r="68" spans="1:10" x14ac:dyDescent="0.2">
      <c r="A68" s="150" t="s">
        <v>110</v>
      </c>
      <c r="B68" s="220"/>
      <c r="C68" s="151">
        <v>10.6</v>
      </c>
      <c r="D68" s="221"/>
      <c r="E68" s="151"/>
      <c r="H68" s="252"/>
    </row>
    <row r="69" spans="1:10" x14ac:dyDescent="0.2">
      <c r="A69" s="86" t="s">
        <v>119</v>
      </c>
      <c r="B69" s="220">
        <v>7517</v>
      </c>
      <c r="C69" s="128">
        <v>10.4</v>
      </c>
      <c r="D69" s="221">
        <v>6812</v>
      </c>
      <c r="E69" s="205">
        <v>7.7</v>
      </c>
      <c r="H69" s="252"/>
    </row>
    <row r="70" spans="1:10" x14ac:dyDescent="0.2">
      <c r="A70" s="86" t="s">
        <v>91</v>
      </c>
      <c r="B70" s="220">
        <v>4139</v>
      </c>
      <c r="C70" s="128">
        <v>14.5</v>
      </c>
      <c r="D70" s="221">
        <v>3614</v>
      </c>
      <c r="E70" s="205">
        <v>18.3</v>
      </c>
      <c r="H70" s="252"/>
    </row>
    <row r="71" spans="1:10" x14ac:dyDescent="0.2">
      <c r="A71" s="86" t="s">
        <v>89</v>
      </c>
      <c r="B71" s="220">
        <v>338863</v>
      </c>
      <c r="C71" s="128">
        <v>8.8000000000000007</v>
      </c>
      <c r="D71" s="221">
        <v>311431</v>
      </c>
      <c r="E71" s="205">
        <v>12.6</v>
      </c>
      <c r="H71" s="252"/>
    </row>
    <row r="72" spans="1:10" x14ac:dyDescent="0.2">
      <c r="A72" s="150" t="s">
        <v>111</v>
      </c>
      <c r="B72" s="220"/>
      <c r="C72" s="151">
        <v>8.1</v>
      </c>
      <c r="D72" s="221"/>
      <c r="E72" s="151"/>
      <c r="H72" s="252"/>
    </row>
    <row r="73" spans="1:10" x14ac:dyDescent="0.2">
      <c r="A73" s="129" t="s">
        <v>90</v>
      </c>
      <c r="B73" s="214">
        <v>138911</v>
      </c>
      <c r="C73" s="131">
        <v>30.5</v>
      </c>
      <c r="D73" s="249">
        <v>106420</v>
      </c>
      <c r="E73" s="216">
        <v>43.3</v>
      </c>
      <c r="H73" s="252"/>
    </row>
    <row r="74" spans="1:10" x14ac:dyDescent="0.2">
      <c r="H74" s="252"/>
    </row>
    <row r="75" spans="1:10" x14ac:dyDescent="0.2">
      <c r="H75" s="252"/>
    </row>
    <row r="77" spans="1:10" x14ac:dyDescent="0.2">
      <c r="F77" s="32"/>
      <c r="G77" s="32"/>
    </row>
    <row r="78" spans="1:10" ht="15.75" x14ac:dyDescent="0.25">
      <c r="A78" s="15" t="s">
        <v>32</v>
      </c>
      <c r="D78" s="10"/>
      <c r="E78" s="10"/>
    </row>
    <row r="79" spans="1:10" x14ac:dyDescent="0.2">
      <c r="A79" s="32" t="s">
        <v>120</v>
      </c>
      <c r="B79" s="10"/>
      <c r="C79" s="10"/>
      <c r="D79" s="10"/>
      <c r="E79" s="10"/>
    </row>
    <row r="80" spans="1:10" x14ac:dyDescent="0.2">
      <c r="A80" s="17" t="s">
        <v>1</v>
      </c>
      <c r="B80" s="269" t="s">
        <v>131</v>
      </c>
      <c r="C80" s="270"/>
      <c r="D80" s="269" t="s">
        <v>132</v>
      </c>
      <c r="E80" s="270"/>
      <c r="F80" s="267">
        <v>2000</v>
      </c>
      <c r="G80" s="268"/>
    </row>
    <row r="81" spans="1:7" x14ac:dyDescent="0.2">
      <c r="A81" s="78"/>
      <c r="B81" s="90" t="s">
        <v>2</v>
      </c>
      <c r="C81" s="90" t="s">
        <v>3</v>
      </c>
      <c r="D81" s="90" t="s">
        <v>2</v>
      </c>
      <c r="E81" s="91" t="s">
        <v>4</v>
      </c>
      <c r="F81" s="90" t="s">
        <v>2</v>
      </c>
      <c r="G81" s="91" t="s">
        <v>4</v>
      </c>
    </row>
    <row r="82" spans="1:7" x14ac:dyDescent="0.2">
      <c r="A82" s="18" t="s">
        <v>5</v>
      </c>
      <c r="B82" s="19">
        <v>11611.7</v>
      </c>
      <c r="C82" s="20">
        <v>6.47</v>
      </c>
      <c r="D82" s="19">
        <v>10012.1</v>
      </c>
      <c r="E82" s="20">
        <v>6.37</v>
      </c>
      <c r="F82" s="19">
        <v>23927.9</v>
      </c>
      <c r="G82" s="20">
        <v>6.65</v>
      </c>
    </row>
    <row r="83" spans="1:7" x14ac:dyDescent="0.2">
      <c r="A83" s="21" t="s">
        <v>6</v>
      </c>
      <c r="B83" s="19">
        <v>10339.4</v>
      </c>
      <c r="C83" s="20">
        <v>5.76</v>
      </c>
      <c r="D83" s="19">
        <v>8932.6</v>
      </c>
      <c r="E83" s="20">
        <v>5.68</v>
      </c>
      <c r="F83" s="19">
        <v>12451.7</v>
      </c>
      <c r="G83" s="20">
        <v>5.95</v>
      </c>
    </row>
    <row r="84" spans="1:7" x14ac:dyDescent="0.2">
      <c r="A84" s="22" t="s">
        <v>7</v>
      </c>
      <c r="B84" s="23">
        <f t="shared" ref="B84:G84" si="0">B82-B83</f>
        <v>1272.3000000000011</v>
      </c>
      <c r="C84" s="24">
        <f t="shared" si="0"/>
        <v>0.71</v>
      </c>
      <c r="D84" s="23">
        <f t="shared" si="0"/>
        <v>1079.5</v>
      </c>
      <c r="E84" s="24">
        <f t="shared" si="0"/>
        <v>0.69000000000000039</v>
      </c>
      <c r="F84" s="23">
        <f t="shared" si="0"/>
        <v>11476.2</v>
      </c>
      <c r="G84" s="24">
        <f t="shared" si="0"/>
        <v>0.70000000000000018</v>
      </c>
    </row>
    <row r="85" spans="1:7" x14ac:dyDescent="0.2">
      <c r="A85" s="21" t="s">
        <v>112</v>
      </c>
      <c r="B85" s="19">
        <v>38</v>
      </c>
      <c r="C85" s="20">
        <v>0.02</v>
      </c>
      <c r="D85" s="19">
        <v>28.3</v>
      </c>
      <c r="E85" s="20">
        <v>0.02</v>
      </c>
      <c r="F85" s="19">
        <v>25.4</v>
      </c>
      <c r="G85" s="20">
        <v>0.01</v>
      </c>
    </row>
    <row r="86" spans="1:7" x14ac:dyDescent="0.2">
      <c r="A86" s="21" t="s">
        <v>9</v>
      </c>
      <c r="B86" s="19">
        <v>3.7</v>
      </c>
      <c r="C86" s="20">
        <v>0</v>
      </c>
      <c r="D86" s="19">
        <v>1</v>
      </c>
      <c r="E86" s="20">
        <v>0</v>
      </c>
      <c r="F86" s="19">
        <v>1.7</v>
      </c>
      <c r="G86" s="20">
        <v>0</v>
      </c>
    </row>
    <row r="87" spans="1:7" x14ac:dyDescent="0.2">
      <c r="A87" s="21" t="s">
        <v>10</v>
      </c>
      <c r="B87" s="19">
        <v>51.1</v>
      </c>
      <c r="C87" s="20">
        <v>0.03</v>
      </c>
      <c r="D87" s="19">
        <v>34.299999999999997</v>
      </c>
      <c r="E87" s="20">
        <v>0.02</v>
      </c>
      <c r="F87" s="19">
        <v>56.7</v>
      </c>
      <c r="G87" s="20">
        <v>0.03</v>
      </c>
    </row>
    <row r="88" spans="1:7" x14ac:dyDescent="0.2">
      <c r="A88" s="21" t="s">
        <v>113</v>
      </c>
      <c r="B88" s="19">
        <v>-80.3</v>
      </c>
      <c r="C88" s="20">
        <v>-0.04</v>
      </c>
      <c r="D88" s="19">
        <v>25.4</v>
      </c>
      <c r="E88" s="20">
        <v>0.02</v>
      </c>
      <c r="F88" s="19">
        <v>32.4</v>
      </c>
      <c r="G88" s="20">
        <v>0.02</v>
      </c>
    </row>
    <row r="89" spans="1:7" x14ac:dyDescent="0.2">
      <c r="A89" s="28" t="s">
        <v>12</v>
      </c>
      <c r="B89" s="19">
        <v>13.6</v>
      </c>
      <c r="C89" s="20">
        <v>0.01</v>
      </c>
      <c r="D89" s="19">
        <v>8.4</v>
      </c>
      <c r="E89" s="20">
        <v>0</v>
      </c>
      <c r="F89" s="19">
        <v>12.3</v>
      </c>
      <c r="G89" s="20">
        <v>0.01</v>
      </c>
    </row>
    <row r="90" spans="1:7" x14ac:dyDescent="0.2">
      <c r="A90" s="21" t="s">
        <v>33</v>
      </c>
      <c r="B90" s="19">
        <v>207.4</v>
      </c>
      <c r="C90" s="20">
        <v>0.12</v>
      </c>
      <c r="D90" s="19">
        <v>189.8</v>
      </c>
      <c r="E90" s="20">
        <v>0.12</v>
      </c>
      <c r="F90" s="19">
        <v>268.7</v>
      </c>
      <c r="G90" s="20">
        <v>0.13</v>
      </c>
    </row>
    <row r="91" spans="1:7" x14ac:dyDescent="0.2">
      <c r="A91" s="25" t="s">
        <v>34</v>
      </c>
      <c r="B91" s="26">
        <v>133</v>
      </c>
      <c r="C91" s="27">
        <v>7.0000000000000007E-2</v>
      </c>
      <c r="D91" s="26">
        <v>121.6</v>
      </c>
      <c r="E91" s="27">
        <v>0.08</v>
      </c>
      <c r="F91" s="26">
        <v>165.3</v>
      </c>
      <c r="G91" s="27">
        <v>0.08</v>
      </c>
    </row>
    <row r="92" spans="1:7" x14ac:dyDescent="0.2">
      <c r="A92" s="28" t="s">
        <v>77</v>
      </c>
      <c r="B92" s="29">
        <v>13.3</v>
      </c>
      <c r="C92" s="66">
        <v>0.01</v>
      </c>
      <c r="D92" s="29">
        <v>8.9</v>
      </c>
      <c r="E92" s="66">
        <v>0.01</v>
      </c>
      <c r="F92" s="29">
        <v>11.9</v>
      </c>
      <c r="G92" s="66">
        <v>0.01</v>
      </c>
    </row>
    <row r="93" spans="1:7" x14ac:dyDescent="0.2">
      <c r="A93" s="28" t="s">
        <v>16</v>
      </c>
      <c r="B93" s="19">
        <v>34.4</v>
      </c>
      <c r="C93" s="20">
        <v>0.02</v>
      </c>
      <c r="D93" s="19">
        <v>32.700000000000003</v>
      </c>
      <c r="E93" s="20">
        <v>0.02</v>
      </c>
      <c r="F93" s="19">
        <v>45.7</v>
      </c>
      <c r="G93" s="20">
        <v>0.02</v>
      </c>
    </row>
    <row r="94" spans="1:7" x14ac:dyDescent="0.2">
      <c r="A94" s="22" t="s">
        <v>17</v>
      </c>
      <c r="B94" s="23">
        <f t="shared" ref="B94:G94" si="1">(B84+B85+B86-B87+B88+B89-B90-B92-B93)</f>
        <v>941.10000000000127</v>
      </c>
      <c r="C94" s="24">
        <f t="shared" si="1"/>
        <v>0.51999999999999991</v>
      </c>
      <c r="D94" s="23">
        <f t="shared" si="1"/>
        <v>876.9000000000002</v>
      </c>
      <c r="E94" s="24">
        <f t="shared" si="1"/>
        <v>0.56000000000000039</v>
      </c>
      <c r="F94" s="23">
        <f t="shared" si="1"/>
        <v>11164.999999999998</v>
      </c>
      <c r="G94" s="24">
        <f t="shared" si="1"/>
        <v>0.55000000000000016</v>
      </c>
    </row>
    <row r="95" spans="1:7" x14ac:dyDescent="0.2">
      <c r="A95" s="21" t="s">
        <v>18</v>
      </c>
      <c r="B95" s="19">
        <v>1.4</v>
      </c>
      <c r="C95" s="43">
        <v>0</v>
      </c>
      <c r="D95" s="19">
        <v>-11.2</v>
      </c>
      <c r="E95" s="20">
        <v>-0.01</v>
      </c>
      <c r="F95" s="19">
        <v>-15.4</v>
      </c>
      <c r="G95" s="43">
        <v>-0.01</v>
      </c>
    </row>
    <row r="96" spans="1:7" x14ac:dyDescent="0.2">
      <c r="A96" s="22" t="s">
        <v>20</v>
      </c>
      <c r="B96" s="23">
        <f t="shared" ref="B96:G96" si="2">(B94-B95)</f>
        <v>939.7000000000013</v>
      </c>
      <c r="C96" s="24">
        <f t="shared" si="2"/>
        <v>0.51999999999999991</v>
      </c>
      <c r="D96" s="23">
        <f t="shared" si="2"/>
        <v>888.10000000000025</v>
      </c>
      <c r="E96" s="24">
        <f t="shared" si="2"/>
        <v>0.5700000000000004</v>
      </c>
      <c r="F96" s="23">
        <f t="shared" si="2"/>
        <v>11180.399999999998</v>
      </c>
      <c r="G96" s="24">
        <f t="shared" si="2"/>
        <v>0.56000000000000016</v>
      </c>
    </row>
    <row r="97" spans="1:7" x14ac:dyDescent="0.2">
      <c r="A97" s="6"/>
      <c r="B97" s="39"/>
      <c r="C97" s="39"/>
      <c r="D97" s="39"/>
      <c r="E97" s="39"/>
    </row>
    <row r="98" spans="1:7" x14ac:dyDescent="0.2">
      <c r="A98" s="79" t="s">
        <v>21</v>
      </c>
      <c r="B98" s="105">
        <v>37164</v>
      </c>
      <c r="C98" s="104"/>
      <c r="D98" s="106">
        <v>36799</v>
      </c>
      <c r="E98" s="39"/>
      <c r="F98" s="106">
        <v>36891</v>
      </c>
    </row>
    <row r="99" spans="1:7" x14ac:dyDescent="0.2">
      <c r="A99" s="100"/>
      <c r="B99" s="101" t="s">
        <v>2</v>
      </c>
      <c r="C99" s="102" t="s">
        <v>76</v>
      </c>
      <c r="D99" s="103" t="s">
        <v>2</v>
      </c>
      <c r="E99" s="92"/>
      <c r="F99" s="90" t="s">
        <v>2</v>
      </c>
    </row>
    <row r="100" spans="1:7" x14ac:dyDescent="0.2">
      <c r="A100" s="21" t="s">
        <v>79</v>
      </c>
      <c r="B100" s="19">
        <v>250950.1</v>
      </c>
      <c r="C100" s="40">
        <f>((B100-D100)/D100)*100</f>
        <v>17.630617041362655</v>
      </c>
      <c r="D100" s="19">
        <v>213337.4</v>
      </c>
      <c r="F100" s="19">
        <v>211988.5</v>
      </c>
    </row>
    <row r="101" spans="1:7" x14ac:dyDescent="0.2">
      <c r="A101" s="21" t="s">
        <v>25</v>
      </c>
      <c r="B101" s="19">
        <v>157989.4</v>
      </c>
      <c r="C101" s="212">
        <f>((B101-D101)/D101)*100</f>
        <v>14.286809693907815</v>
      </c>
      <c r="D101" s="19">
        <v>138239.4</v>
      </c>
      <c r="F101" s="19">
        <v>149647.5</v>
      </c>
    </row>
    <row r="102" spans="1:7" x14ac:dyDescent="0.2">
      <c r="A102" s="21" t="s">
        <v>114</v>
      </c>
      <c r="B102" s="19">
        <v>172547</v>
      </c>
      <c r="C102" s="40">
        <f>((B102-D102)/D102)*100</f>
        <v>10.368273766690653</v>
      </c>
      <c r="D102" s="19">
        <v>156337.5</v>
      </c>
      <c r="F102" s="19">
        <v>144775.20000000001</v>
      </c>
    </row>
    <row r="103" spans="1:7" x14ac:dyDescent="0.2">
      <c r="A103" s="30" t="s">
        <v>80</v>
      </c>
      <c r="B103" s="31">
        <v>228.8</v>
      </c>
      <c r="C103" s="34">
        <f>((B103-D103)/D103)*100</f>
        <v>4.2844120328167756</v>
      </c>
      <c r="D103" s="31">
        <v>219.4</v>
      </c>
      <c r="F103" s="31">
        <v>218.9</v>
      </c>
    </row>
    <row r="104" spans="1:7" x14ac:dyDescent="0.2">
      <c r="A104" s="41"/>
      <c r="B104" s="36"/>
      <c r="C104" s="40"/>
      <c r="D104" s="36"/>
    </row>
    <row r="105" spans="1:7" x14ac:dyDescent="0.2">
      <c r="A105" s="42"/>
      <c r="B105" s="35"/>
      <c r="C105" s="35"/>
      <c r="D105" s="35"/>
      <c r="E105" s="35"/>
    </row>
    <row r="106" spans="1:7" ht="15.75" x14ac:dyDescent="0.25">
      <c r="A106" s="15" t="s">
        <v>35</v>
      </c>
    </row>
    <row r="107" spans="1:7" x14ac:dyDescent="0.2">
      <c r="A107" s="32" t="s">
        <v>121</v>
      </c>
      <c r="B107" s="10"/>
      <c r="C107" s="10"/>
      <c r="D107" s="10"/>
      <c r="E107" s="10"/>
    </row>
    <row r="108" spans="1:7" x14ac:dyDescent="0.2">
      <c r="A108" s="17" t="s">
        <v>1</v>
      </c>
      <c r="B108" s="269" t="s">
        <v>131</v>
      </c>
      <c r="C108" s="270"/>
      <c r="D108" s="269" t="s">
        <v>132</v>
      </c>
      <c r="E108" s="270"/>
      <c r="F108" s="267">
        <v>2000</v>
      </c>
      <c r="G108" s="268"/>
    </row>
    <row r="109" spans="1:7" x14ac:dyDescent="0.2">
      <c r="A109" s="78"/>
      <c r="B109" s="90" t="s">
        <v>2</v>
      </c>
      <c r="C109" s="90" t="s">
        <v>3</v>
      </c>
      <c r="D109" s="90" t="s">
        <v>2</v>
      </c>
      <c r="E109" s="91" t="s">
        <v>4</v>
      </c>
      <c r="F109" s="90" t="s">
        <v>2</v>
      </c>
      <c r="G109" s="91" t="s">
        <v>4</v>
      </c>
    </row>
    <row r="110" spans="1:7" x14ac:dyDescent="0.2">
      <c r="A110" s="18" t="s">
        <v>5</v>
      </c>
      <c r="B110" s="19">
        <v>4073.8</v>
      </c>
      <c r="C110" s="20">
        <v>9.85</v>
      </c>
      <c r="D110" s="19">
        <v>3278.9</v>
      </c>
      <c r="E110" s="20">
        <v>8.93</v>
      </c>
      <c r="F110" s="19">
        <v>4532</v>
      </c>
      <c r="G110" s="20">
        <v>9.07</v>
      </c>
    </row>
    <row r="111" spans="1:7" x14ac:dyDescent="0.2">
      <c r="A111" s="21" t="s">
        <v>6</v>
      </c>
      <c r="B111" s="19">
        <v>2589.4</v>
      </c>
      <c r="C111" s="43">
        <v>6.26</v>
      </c>
      <c r="D111" s="19">
        <v>1920.9</v>
      </c>
      <c r="E111" s="20">
        <v>5.23</v>
      </c>
      <c r="F111" s="19">
        <v>2694.8</v>
      </c>
      <c r="G111" s="20">
        <v>5.39</v>
      </c>
    </row>
    <row r="112" spans="1:7" x14ac:dyDescent="0.2">
      <c r="A112" s="22" t="s">
        <v>7</v>
      </c>
      <c r="B112" s="23">
        <f t="shared" ref="B112:G112" si="3">B110-B111</f>
        <v>1484.4</v>
      </c>
      <c r="C112" s="24">
        <f t="shared" si="3"/>
        <v>3.59</v>
      </c>
      <c r="D112" s="23">
        <f t="shared" si="3"/>
        <v>1358</v>
      </c>
      <c r="E112" s="24">
        <f t="shared" si="3"/>
        <v>3.6999999999999993</v>
      </c>
      <c r="F112" s="23">
        <f t="shared" si="3"/>
        <v>1837.1999999999998</v>
      </c>
      <c r="G112" s="24">
        <f t="shared" si="3"/>
        <v>3.6800000000000006</v>
      </c>
    </row>
    <row r="113" spans="1:7" x14ac:dyDescent="0.2">
      <c r="A113" s="21" t="s">
        <v>112</v>
      </c>
      <c r="B113" s="19">
        <v>0</v>
      </c>
      <c r="C113" s="20">
        <v>0</v>
      </c>
      <c r="D113" s="19">
        <v>0</v>
      </c>
      <c r="E113" s="20">
        <v>0</v>
      </c>
      <c r="F113" s="19">
        <v>0</v>
      </c>
      <c r="G113" s="20">
        <v>0</v>
      </c>
    </row>
    <row r="114" spans="1:7" x14ac:dyDescent="0.2">
      <c r="A114" s="21" t="s">
        <v>9</v>
      </c>
      <c r="B114" s="19">
        <v>769.7</v>
      </c>
      <c r="C114" s="20">
        <v>1.86</v>
      </c>
      <c r="D114" s="19">
        <v>709.4</v>
      </c>
      <c r="E114" s="20">
        <v>1.93</v>
      </c>
      <c r="F114" s="19">
        <v>906.8</v>
      </c>
      <c r="G114" s="20">
        <v>1.81</v>
      </c>
    </row>
    <row r="115" spans="1:7" x14ac:dyDescent="0.2">
      <c r="A115" s="21" t="s">
        <v>10</v>
      </c>
      <c r="B115" s="19">
        <v>192.7</v>
      </c>
      <c r="C115" s="20">
        <v>0.47</v>
      </c>
      <c r="D115" s="19">
        <v>149.80000000000001</v>
      </c>
      <c r="E115" s="20">
        <v>0.41</v>
      </c>
      <c r="F115" s="19">
        <v>191.3</v>
      </c>
      <c r="G115" s="20">
        <v>0.38</v>
      </c>
    </row>
    <row r="116" spans="1:7" x14ac:dyDescent="0.2">
      <c r="A116" s="21" t="s">
        <v>113</v>
      </c>
      <c r="B116" s="19">
        <v>11.8</v>
      </c>
      <c r="C116" s="20">
        <v>0.03</v>
      </c>
      <c r="D116" s="19">
        <v>7.4</v>
      </c>
      <c r="E116" s="20">
        <v>0.02</v>
      </c>
      <c r="F116" s="19">
        <v>7.5</v>
      </c>
      <c r="G116" s="20">
        <v>0.02</v>
      </c>
    </row>
    <row r="117" spans="1:7" x14ac:dyDescent="0.2">
      <c r="A117" s="28" t="s">
        <v>12</v>
      </c>
      <c r="B117" s="19">
        <v>165.3</v>
      </c>
      <c r="C117" s="20">
        <v>0.4</v>
      </c>
      <c r="D117" s="19">
        <v>119.8</v>
      </c>
      <c r="E117" s="20">
        <v>0.33</v>
      </c>
      <c r="F117" s="19">
        <v>179</v>
      </c>
      <c r="G117" s="20">
        <v>0.36</v>
      </c>
    </row>
    <row r="118" spans="1:7" x14ac:dyDescent="0.2">
      <c r="A118" s="21" t="s">
        <v>33</v>
      </c>
      <c r="B118" s="19">
        <v>1049.9000000000001</v>
      </c>
      <c r="C118" s="20">
        <v>2.54</v>
      </c>
      <c r="D118" s="19">
        <v>925.9</v>
      </c>
      <c r="E118" s="20">
        <v>2.52</v>
      </c>
      <c r="F118" s="19">
        <v>1285.8</v>
      </c>
      <c r="G118" s="20">
        <v>2.57</v>
      </c>
    </row>
    <row r="119" spans="1:7" x14ac:dyDescent="0.2">
      <c r="A119" s="25" t="s">
        <v>34</v>
      </c>
      <c r="B119" s="26">
        <v>552.1</v>
      </c>
      <c r="C119" s="27">
        <v>1.33</v>
      </c>
      <c r="D119" s="26">
        <v>508.3</v>
      </c>
      <c r="E119" s="27">
        <v>1.38</v>
      </c>
      <c r="F119" s="26">
        <v>682.6</v>
      </c>
      <c r="G119" s="27">
        <v>1.37</v>
      </c>
    </row>
    <row r="120" spans="1:7" x14ac:dyDescent="0.2">
      <c r="A120" s="28" t="s">
        <v>77</v>
      </c>
      <c r="B120" s="29">
        <v>68.8</v>
      </c>
      <c r="C120" s="66">
        <v>0.17</v>
      </c>
      <c r="D120" s="29">
        <v>62</v>
      </c>
      <c r="E120" s="66">
        <v>0.17</v>
      </c>
      <c r="F120" s="29">
        <v>77.900000000000006</v>
      </c>
      <c r="G120" s="66">
        <v>0.16</v>
      </c>
    </row>
    <row r="121" spans="1:7" x14ac:dyDescent="0.2">
      <c r="A121" s="28" t="s">
        <v>16</v>
      </c>
      <c r="B121" s="19">
        <v>179.7</v>
      </c>
      <c r="C121" s="20">
        <v>0.43</v>
      </c>
      <c r="D121" s="19">
        <v>150.30000000000001</v>
      </c>
      <c r="E121" s="20">
        <v>0.41</v>
      </c>
      <c r="F121" s="19">
        <v>198.4</v>
      </c>
      <c r="G121" s="20">
        <v>0.4</v>
      </c>
    </row>
    <row r="122" spans="1:7" x14ac:dyDescent="0.2">
      <c r="A122" s="22" t="s">
        <v>17</v>
      </c>
      <c r="B122" s="23">
        <f t="shared" ref="B122:G122" si="4">(B112+B113+B114-B115+B116+B117-B118-B120-B121)</f>
        <v>940.10000000000082</v>
      </c>
      <c r="C122" s="24">
        <f t="shared" si="4"/>
        <v>2.2700000000000009</v>
      </c>
      <c r="D122" s="23">
        <f t="shared" si="4"/>
        <v>906.60000000000014</v>
      </c>
      <c r="E122" s="24">
        <f t="shared" si="4"/>
        <v>2.4699999999999984</v>
      </c>
      <c r="F122" s="23">
        <f t="shared" si="4"/>
        <v>1177.0999999999997</v>
      </c>
      <c r="G122" s="24">
        <f t="shared" si="4"/>
        <v>2.3600000000000003</v>
      </c>
    </row>
    <row r="123" spans="1:7" x14ac:dyDescent="0.2">
      <c r="A123" s="2" t="s">
        <v>18</v>
      </c>
      <c r="B123" s="19">
        <v>133.9</v>
      </c>
      <c r="C123" s="20">
        <v>0.32</v>
      </c>
      <c r="D123" s="19">
        <v>97.5</v>
      </c>
      <c r="E123" s="20">
        <v>0.27</v>
      </c>
      <c r="F123" s="19">
        <v>137.1</v>
      </c>
      <c r="G123" s="20">
        <v>0.27</v>
      </c>
    </row>
    <row r="124" spans="1:7" x14ac:dyDescent="0.2">
      <c r="A124" s="22" t="s">
        <v>20</v>
      </c>
      <c r="B124" s="23">
        <f t="shared" ref="B124:G124" si="5">(B122-B123)</f>
        <v>806.20000000000084</v>
      </c>
      <c r="C124" s="24">
        <f>(C122-C123)</f>
        <v>1.9500000000000008</v>
      </c>
      <c r="D124" s="23">
        <f t="shared" si="5"/>
        <v>809.10000000000014</v>
      </c>
      <c r="E124" s="24">
        <f t="shared" si="5"/>
        <v>2.1999999999999984</v>
      </c>
      <c r="F124" s="23">
        <f t="shared" si="5"/>
        <v>1039.9999999999998</v>
      </c>
      <c r="G124" s="24">
        <f t="shared" si="5"/>
        <v>2.0900000000000003</v>
      </c>
    </row>
    <row r="125" spans="1:7" x14ac:dyDescent="0.2">
      <c r="A125" s="6"/>
    </row>
    <row r="126" spans="1:7" x14ac:dyDescent="0.2">
      <c r="A126" s="79" t="s">
        <v>21</v>
      </c>
      <c r="B126" s="105">
        <v>37164</v>
      </c>
      <c r="C126" s="104"/>
      <c r="D126" s="106">
        <v>36799</v>
      </c>
      <c r="E126" s="39"/>
      <c r="F126" s="106">
        <v>36891</v>
      </c>
    </row>
    <row r="127" spans="1:7" x14ac:dyDescent="0.2">
      <c r="A127" s="100"/>
      <c r="B127" s="101" t="s">
        <v>2</v>
      </c>
      <c r="C127" s="102" t="s">
        <v>76</v>
      </c>
      <c r="D127" s="103" t="s">
        <v>2</v>
      </c>
      <c r="E127" s="92"/>
      <c r="F127" s="90" t="s">
        <v>2</v>
      </c>
    </row>
    <row r="128" spans="1:7" x14ac:dyDescent="0.2">
      <c r="A128" s="21" t="s">
        <v>79</v>
      </c>
      <c r="B128" s="19">
        <v>58553.5</v>
      </c>
      <c r="C128" s="40">
        <f>((B128-D128)/D128)*100</f>
        <v>16.278861945226105</v>
      </c>
      <c r="D128" s="19">
        <v>50356.1</v>
      </c>
      <c r="F128" s="19">
        <v>51018.7</v>
      </c>
    </row>
    <row r="129" spans="1:7" x14ac:dyDescent="0.2">
      <c r="A129" s="21" t="s">
        <v>25</v>
      </c>
      <c r="B129" s="19">
        <v>57510.7</v>
      </c>
      <c r="C129" s="212">
        <f>((B129-D129)/D129)*100</f>
        <v>16.208821740544884</v>
      </c>
      <c r="D129" s="19">
        <v>49489.1</v>
      </c>
      <c r="F129" s="19">
        <v>50857.2</v>
      </c>
    </row>
    <row r="130" spans="1:7" x14ac:dyDescent="0.2">
      <c r="A130" s="21" t="s">
        <v>36</v>
      </c>
      <c r="B130" s="19">
        <v>5041.3</v>
      </c>
      <c r="C130" s="212">
        <f>((B130-D130)/D130)*100</f>
        <v>25.862585509562091</v>
      </c>
      <c r="D130" s="19">
        <v>4005.4</v>
      </c>
      <c r="F130" s="19">
        <v>4522.1000000000004</v>
      </c>
    </row>
    <row r="131" spans="1:7" x14ac:dyDescent="0.2">
      <c r="A131" s="21" t="s">
        <v>114</v>
      </c>
      <c r="B131" s="19">
        <v>50</v>
      </c>
      <c r="C131" s="40">
        <f>((B131-D131)/D131)*100</f>
        <v>-88.764044943820224</v>
      </c>
      <c r="D131" s="19">
        <v>445</v>
      </c>
      <c r="F131" s="19">
        <v>98</v>
      </c>
    </row>
    <row r="132" spans="1:7" x14ac:dyDescent="0.2">
      <c r="A132" s="30" t="s">
        <v>80</v>
      </c>
      <c r="B132" s="31">
        <v>1058</v>
      </c>
      <c r="C132" s="34">
        <f>((B132-D132)/D132)*100</f>
        <v>-11.840679943338049</v>
      </c>
      <c r="D132" s="31">
        <v>1200.0999999999999</v>
      </c>
      <c r="F132" s="31">
        <v>1126.4000000000001</v>
      </c>
    </row>
    <row r="133" spans="1:7" x14ac:dyDescent="0.2">
      <c r="A133" s="16"/>
      <c r="B133" s="44"/>
      <c r="C133" s="35"/>
      <c r="D133" s="44"/>
      <c r="E133" s="35"/>
    </row>
    <row r="135" spans="1:7" x14ac:dyDescent="0.2">
      <c r="A135" s="16"/>
      <c r="B135" s="44"/>
      <c r="C135" s="35"/>
      <c r="D135" s="44"/>
      <c r="E135" s="35"/>
    </row>
    <row r="137" spans="1:7" ht="15.75" x14ac:dyDescent="0.25">
      <c r="A137" s="15" t="s">
        <v>52</v>
      </c>
      <c r="B137" s="188"/>
      <c r="C137" s="10"/>
      <c r="D137" s="10"/>
      <c r="E137" s="10"/>
    </row>
    <row r="138" spans="1:7" x14ac:dyDescent="0.2">
      <c r="A138" s="16" t="s">
        <v>104</v>
      </c>
      <c r="B138" s="10"/>
      <c r="C138" s="10"/>
      <c r="D138" s="10"/>
      <c r="E138" s="10"/>
    </row>
    <row r="139" spans="1:7" x14ac:dyDescent="0.2">
      <c r="A139" s="16"/>
      <c r="B139" s="10"/>
      <c r="C139" s="10"/>
      <c r="D139" s="10"/>
      <c r="E139" s="10"/>
    </row>
    <row r="140" spans="1:7" x14ac:dyDescent="0.2">
      <c r="A140" s="17" t="s">
        <v>1</v>
      </c>
      <c r="B140" s="269" t="s">
        <v>131</v>
      </c>
      <c r="C140" s="270"/>
      <c r="D140" s="269" t="s">
        <v>132</v>
      </c>
      <c r="E140" s="270"/>
      <c r="F140" s="267">
        <v>2000</v>
      </c>
      <c r="G140" s="268"/>
    </row>
    <row r="141" spans="1:7" x14ac:dyDescent="0.2">
      <c r="A141" s="78" t="s">
        <v>105</v>
      </c>
      <c r="B141" s="71" t="s">
        <v>2</v>
      </c>
      <c r="C141" s="71" t="s">
        <v>3</v>
      </c>
      <c r="D141" s="71" t="s">
        <v>2</v>
      </c>
      <c r="E141" s="72" t="s">
        <v>4</v>
      </c>
      <c r="F141" s="71" t="s">
        <v>2</v>
      </c>
      <c r="G141" s="72" t="s">
        <v>4</v>
      </c>
    </row>
    <row r="142" spans="1:7" x14ac:dyDescent="0.2">
      <c r="A142" s="45" t="s">
        <v>53</v>
      </c>
      <c r="B142" s="224">
        <v>29885.3</v>
      </c>
      <c r="C142" s="225">
        <v>10.644661627555452</v>
      </c>
      <c r="D142" s="224">
        <v>22537.3</v>
      </c>
      <c r="E142" s="226">
        <v>8.153364197007468</v>
      </c>
      <c r="F142" s="224">
        <v>29862</v>
      </c>
      <c r="G142" s="226">
        <v>8.1915138747160867</v>
      </c>
    </row>
    <row r="143" spans="1:7" x14ac:dyDescent="0.2">
      <c r="A143" s="25" t="s">
        <v>54</v>
      </c>
      <c r="B143" s="227">
        <v>5179.5</v>
      </c>
      <c r="C143" s="225">
        <v>1.8448543230258176</v>
      </c>
      <c r="D143" s="227">
        <v>4206.3999999999996</v>
      </c>
      <c r="E143" s="228">
        <v>1.5217577597268619</v>
      </c>
      <c r="F143" s="227">
        <v>5455</v>
      </c>
      <c r="G143" s="226">
        <v>1.4963735914063443</v>
      </c>
    </row>
    <row r="144" spans="1:7" x14ac:dyDescent="0.2">
      <c r="A144" s="189" t="s">
        <v>55</v>
      </c>
      <c r="B144" s="229">
        <v>44070.9</v>
      </c>
      <c r="C144" s="225">
        <v>15.697343447174148</v>
      </c>
      <c r="D144" s="229">
        <v>48741</v>
      </c>
      <c r="E144" s="175">
        <v>17.633129271312047</v>
      </c>
      <c r="F144" s="229">
        <v>63780</v>
      </c>
      <c r="G144" s="226">
        <v>17.495638434444846</v>
      </c>
    </row>
    <row r="145" spans="1:7" x14ac:dyDescent="0.2">
      <c r="A145" s="25" t="s">
        <v>56</v>
      </c>
      <c r="B145" s="227">
        <v>27112.7</v>
      </c>
      <c r="C145" s="225">
        <v>9.6571062465299899</v>
      </c>
      <c r="D145" s="227">
        <v>36509.199999999997</v>
      </c>
      <c r="E145" s="228">
        <v>13.208006466674577</v>
      </c>
      <c r="F145" s="227">
        <v>44933</v>
      </c>
      <c r="G145" s="226">
        <v>12.325674533943404</v>
      </c>
    </row>
    <row r="146" spans="1:7" x14ac:dyDescent="0.2">
      <c r="A146" s="28" t="s">
        <v>57</v>
      </c>
      <c r="B146" s="224">
        <v>21212</v>
      </c>
      <c r="C146" s="225">
        <v>7.5553721208656519</v>
      </c>
      <c r="D146" s="224">
        <v>19444</v>
      </c>
      <c r="E146" s="226">
        <v>7.0342948554890414</v>
      </c>
      <c r="F146" s="224">
        <v>27076</v>
      </c>
      <c r="G146" s="226">
        <v>7.4272798095175396</v>
      </c>
    </row>
    <row r="147" spans="1:7" x14ac:dyDescent="0.2">
      <c r="A147" s="25" t="s">
        <v>58</v>
      </c>
      <c r="B147" s="227">
        <v>6185.8</v>
      </c>
      <c r="C147" s="225">
        <v>2.2032821452597937</v>
      </c>
      <c r="D147" s="227">
        <v>5877</v>
      </c>
      <c r="E147" s="228">
        <v>2.1261340704437921</v>
      </c>
      <c r="F147" s="227">
        <v>8692</v>
      </c>
      <c r="G147" s="226">
        <v>2.3843225034837663</v>
      </c>
    </row>
    <row r="148" spans="1:7" x14ac:dyDescent="0.2">
      <c r="A148" s="28" t="s">
        <v>59</v>
      </c>
      <c r="B148" s="176">
        <v>14996.2</v>
      </c>
      <c r="C148" s="225">
        <v>5.3414044596891133</v>
      </c>
      <c r="D148" s="176">
        <v>13999</v>
      </c>
      <c r="E148" s="175">
        <v>5.0644462909890509</v>
      </c>
      <c r="F148" s="176">
        <v>20510</v>
      </c>
      <c r="G148" s="226">
        <v>5.6261452538486019</v>
      </c>
    </row>
    <row r="149" spans="1:7" x14ac:dyDescent="0.2">
      <c r="A149" s="28" t="s">
        <v>60</v>
      </c>
      <c r="B149" s="176">
        <v>1886.3</v>
      </c>
      <c r="C149" s="225">
        <v>0.67186962245846116</v>
      </c>
      <c r="D149" s="176">
        <v>1777</v>
      </c>
      <c r="E149" s="175">
        <v>0.64286885199568133</v>
      </c>
      <c r="F149" s="176">
        <v>2489</v>
      </c>
      <c r="G149" s="226">
        <v>0.68276331237587373</v>
      </c>
    </row>
    <row r="150" spans="1:7" x14ac:dyDescent="0.2">
      <c r="A150" s="28" t="s">
        <v>61</v>
      </c>
      <c r="B150" s="176">
        <v>54216.3</v>
      </c>
      <c r="C150" s="225">
        <v>19.310971219898569</v>
      </c>
      <c r="D150" s="176">
        <v>32168</v>
      </c>
      <c r="E150" s="226">
        <v>11.637481840741181</v>
      </c>
      <c r="F150" s="176">
        <v>52231</v>
      </c>
      <c r="G150" s="226">
        <v>14.327605692528831</v>
      </c>
    </row>
    <row r="151" spans="1:7" x14ac:dyDescent="0.2">
      <c r="A151" s="25" t="s">
        <v>62</v>
      </c>
      <c r="B151" s="227">
        <v>30112.3</v>
      </c>
      <c r="C151" s="225">
        <v>10.725515364658813</v>
      </c>
      <c r="D151" s="227">
        <v>21951</v>
      </c>
      <c r="E151" s="228">
        <v>7.9412572707693876</v>
      </c>
      <c r="F151" s="227">
        <v>30270</v>
      </c>
      <c r="G151" s="226">
        <v>8.3034332927351127</v>
      </c>
    </row>
    <row r="152" spans="1:7" x14ac:dyDescent="0.2">
      <c r="A152" s="190" t="s">
        <v>115</v>
      </c>
      <c r="B152" s="230">
        <v>-9546</v>
      </c>
      <c r="C152" s="231">
        <v>-3.400131164707878</v>
      </c>
      <c r="D152" s="232">
        <v>13212</v>
      </c>
      <c r="E152" s="48">
        <v>4.779731723447914</v>
      </c>
      <c r="F152" s="258">
        <v>12481</v>
      </c>
      <c r="G152" s="259">
        <v>3.423691804645753</v>
      </c>
    </row>
    <row r="153" spans="1:7" x14ac:dyDescent="0.2">
      <c r="A153" s="191" t="s">
        <v>116</v>
      </c>
      <c r="B153" s="233">
        <v>-17393</v>
      </c>
      <c r="C153" s="234">
        <v>-6.1951059446641645</v>
      </c>
      <c r="D153" s="233">
        <v>3506</v>
      </c>
      <c r="E153" s="49">
        <v>1.2683726477753847</v>
      </c>
      <c r="F153" s="260">
        <v>-6704</v>
      </c>
      <c r="G153" s="261">
        <v>-1.8389896529400793</v>
      </c>
    </row>
    <row r="154" spans="1:7" x14ac:dyDescent="0.2">
      <c r="A154" s="192" t="s">
        <v>63</v>
      </c>
      <c r="B154" s="235">
        <v>14</v>
      </c>
      <c r="C154" s="225">
        <v>4.9865740944804405E-3</v>
      </c>
      <c r="D154" s="235">
        <v>11350</v>
      </c>
      <c r="E154" s="236">
        <v>4.1061122510697716</v>
      </c>
      <c r="F154" s="235">
        <v>7898</v>
      </c>
      <c r="G154" s="237">
        <v>2.166518538025171</v>
      </c>
    </row>
    <row r="155" spans="1:7" x14ac:dyDescent="0.2">
      <c r="A155" s="193" t="s">
        <v>64</v>
      </c>
      <c r="B155" s="238">
        <v>0</v>
      </c>
      <c r="C155" s="239"/>
      <c r="D155" s="238">
        <v>0</v>
      </c>
      <c r="E155" s="239"/>
      <c r="F155" s="238">
        <v>2555</v>
      </c>
      <c r="G155" s="239"/>
    </row>
    <row r="156" spans="1:7" x14ac:dyDescent="0.2">
      <c r="A156" s="32" t="s">
        <v>101</v>
      </c>
      <c r="B156" s="194"/>
      <c r="C156" s="39"/>
      <c r="D156" s="39"/>
      <c r="E156" s="39"/>
      <c r="F156" s="262" t="s">
        <v>117</v>
      </c>
    </row>
    <row r="157" spans="1:7" x14ac:dyDescent="0.2">
      <c r="B157" s="39"/>
      <c r="C157" s="39"/>
      <c r="D157" s="39"/>
      <c r="E157" s="39"/>
    </row>
    <row r="159" spans="1:7" x14ac:dyDescent="0.2">
      <c r="A159" s="177" t="s">
        <v>21</v>
      </c>
      <c r="B159" s="265">
        <v>37164</v>
      </c>
      <c r="C159" s="266"/>
      <c r="D159" s="265">
        <v>36799</v>
      </c>
      <c r="E159" s="266"/>
      <c r="F159" s="265">
        <v>36891</v>
      </c>
      <c r="G159" s="266"/>
    </row>
    <row r="160" spans="1:7" x14ac:dyDescent="0.2">
      <c r="A160" s="178"/>
      <c r="B160" s="179" t="s">
        <v>2</v>
      </c>
      <c r="C160" s="180" t="s">
        <v>46</v>
      </c>
      <c r="D160" s="148" t="s">
        <v>2</v>
      </c>
      <c r="E160" s="179" t="s">
        <v>46</v>
      </c>
      <c r="F160" s="179" t="s">
        <v>2</v>
      </c>
      <c r="G160" s="148" t="s">
        <v>46</v>
      </c>
    </row>
    <row r="161" spans="1:7" x14ac:dyDescent="0.2">
      <c r="A161" s="45" t="s">
        <v>47</v>
      </c>
      <c r="B161" s="50">
        <v>39778.199999999997</v>
      </c>
      <c r="C161" s="51">
        <v>10.390708854470464</v>
      </c>
      <c r="D161" s="50">
        <v>35956</v>
      </c>
      <c r="E161" s="52">
        <v>9.5730518961863282</v>
      </c>
      <c r="F161" s="50">
        <v>36515</v>
      </c>
      <c r="G161" s="52">
        <v>9.9146603383718954</v>
      </c>
    </row>
    <row r="162" spans="1:7" x14ac:dyDescent="0.2">
      <c r="A162" s="28" t="s">
        <v>65</v>
      </c>
      <c r="B162" s="29">
        <v>97067.1</v>
      </c>
      <c r="C162" s="47">
        <v>25.35549560934809</v>
      </c>
      <c r="D162" s="29">
        <v>86712</v>
      </c>
      <c r="E162" s="52">
        <v>23.086507843534008</v>
      </c>
      <c r="F162" s="29">
        <v>90667</v>
      </c>
      <c r="G162" s="52">
        <v>24.618170858528398</v>
      </c>
    </row>
    <row r="163" spans="1:7" x14ac:dyDescent="0.2">
      <c r="A163" s="116" t="s">
        <v>66</v>
      </c>
      <c r="B163" s="26">
        <v>669.6</v>
      </c>
      <c r="C163" s="53">
        <v>0.17491034408176903</v>
      </c>
      <c r="D163" s="26">
        <v>678</v>
      </c>
      <c r="E163" s="54">
        <v>0.18051310450590527</v>
      </c>
      <c r="F163" s="26">
        <v>941</v>
      </c>
      <c r="G163" s="54">
        <v>0.25550309128872933</v>
      </c>
    </row>
    <row r="164" spans="1:7" x14ac:dyDescent="0.2">
      <c r="A164" s="116" t="s">
        <v>67</v>
      </c>
      <c r="B164" s="26">
        <v>70864</v>
      </c>
      <c r="C164" s="53">
        <v>18.510822316323893</v>
      </c>
      <c r="D164" s="26">
        <v>61516</v>
      </c>
      <c r="E164" s="54">
        <v>16.378236189948776</v>
      </c>
      <c r="F164" s="26">
        <v>65921</v>
      </c>
      <c r="G164" s="54">
        <v>17.899064060408428</v>
      </c>
    </row>
    <row r="165" spans="1:7" x14ac:dyDescent="0.2">
      <c r="A165" s="116" t="s">
        <v>68</v>
      </c>
      <c r="B165" s="26">
        <v>24876</v>
      </c>
      <c r="C165" s="53">
        <v>6.4980133204571171</v>
      </c>
      <c r="D165" s="26">
        <v>24030</v>
      </c>
      <c r="E165" s="54">
        <v>6.3978317127977942</v>
      </c>
      <c r="F165" s="26">
        <v>23904</v>
      </c>
      <c r="G165" s="54">
        <v>6.4904844783908473</v>
      </c>
    </row>
    <row r="166" spans="1:7" x14ac:dyDescent="0.2">
      <c r="A166" s="28" t="s">
        <v>69</v>
      </c>
      <c r="B166" s="29">
        <v>222217.8</v>
      </c>
      <c r="C166" s="47">
        <v>58.046881509996609</v>
      </c>
      <c r="D166" s="29">
        <v>239719</v>
      </c>
      <c r="E166" s="52">
        <v>63.823629644618151</v>
      </c>
      <c r="F166" s="29">
        <v>228369</v>
      </c>
      <c r="G166" s="52">
        <v>62.007423437317563</v>
      </c>
    </row>
    <row r="167" spans="1:7" x14ac:dyDescent="0.2">
      <c r="A167" s="116" t="s">
        <v>66</v>
      </c>
      <c r="B167" s="26">
        <v>69122.3</v>
      </c>
      <c r="C167" s="53">
        <v>18.055862121749197</v>
      </c>
      <c r="D167" s="26">
        <v>118870</v>
      </c>
      <c r="E167" s="54">
        <v>31.648366862266901</v>
      </c>
      <c r="F167" s="26">
        <v>109442</v>
      </c>
      <c r="G167" s="54">
        <v>29.716014151775894</v>
      </c>
    </row>
    <row r="168" spans="1:7" x14ac:dyDescent="0.2">
      <c r="A168" s="116" t="s">
        <v>70</v>
      </c>
      <c r="B168" s="26">
        <v>118018.5</v>
      </c>
      <c r="C168" s="53">
        <v>30.828339968659286</v>
      </c>
      <c r="D168" s="26">
        <v>102365</v>
      </c>
      <c r="E168" s="54">
        <v>27.254017614671085</v>
      </c>
      <c r="F168" s="26">
        <v>96962</v>
      </c>
      <c r="G168" s="54">
        <v>26.327407797595935</v>
      </c>
    </row>
    <row r="169" spans="1:7" x14ac:dyDescent="0.2">
      <c r="A169" s="116" t="s">
        <v>71</v>
      </c>
      <c r="B169" s="26">
        <v>28824</v>
      </c>
      <c r="C169" s="53">
        <v>7.5292947398639631</v>
      </c>
      <c r="D169" s="26">
        <v>14483</v>
      </c>
      <c r="E169" s="54">
        <v>3.8560048562817495</v>
      </c>
      <c r="F169" s="26">
        <v>14143</v>
      </c>
      <c r="G169" s="54">
        <v>3.8401490117922417</v>
      </c>
    </row>
    <row r="170" spans="1:7" x14ac:dyDescent="0.2">
      <c r="A170" s="28" t="s">
        <v>72</v>
      </c>
      <c r="B170" s="29">
        <v>382824.7</v>
      </c>
      <c r="C170" s="47">
        <v>100</v>
      </c>
      <c r="D170" s="29">
        <v>375596</v>
      </c>
      <c r="E170" s="52">
        <v>100</v>
      </c>
      <c r="F170" s="29">
        <v>368293</v>
      </c>
      <c r="G170" s="52">
        <v>100</v>
      </c>
    </row>
    <row r="171" spans="1:7" x14ac:dyDescent="0.2">
      <c r="A171" s="28" t="s">
        <v>107</v>
      </c>
      <c r="B171" s="29">
        <v>0</v>
      </c>
      <c r="C171" s="47">
        <v>0</v>
      </c>
      <c r="D171" s="29">
        <v>17396</v>
      </c>
      <c r="E171" s="52">
        <v>4.6315722212164134</v>
      </c>
      <c r="F171" s="29">
        <v>7917</v>
      </c>
      <c r="G171" s="52">
        <v>2.1496471559329122</v>
      </c>
    </row>
    <row r="172" spans="1:7" x14ac:dyDescent="0.2">
      <c r="A172" s="28" t="s">
        <v>73</v>
      </c>
      <c r="B172" s="29">
        <v>354250.5</v>
      </c>
      <c r="C172" s="47">
        <v>92.535957058152192</v>
      </c>
      <c r="D172" s="29">
        <v>322303</v>
      </c>
      <c r="E172" s="52">
        <v>85.811084250098517</v>
      </c>
      <c r="F172" s="29">
        <v>325123</v>
      </c>
      <c r="G172" s="52">
        <v>88.278354462343842</v>
      </c>
    </row>
    <row r="173" spans="1:7" x14ac:dyDescent="0.2">
      <c r="A173" s="28" t="s">
        <v>74</v>
      </c>
      <c r="B173" s="29">
        <v>13909.5</v>
      </c>
      <c r="C173" s="47">
        <v>3.6333862470211558</v>
      </c>
      <c r="D173" s="29">
        <v>13412</v>
      </c>
      <c r="E173" s="52">
        <v>3.5708580496064921</v>
      </c>
      <c r="F173" s="29">
        <v>14249</v>
      </c>
      <c r="G173" s="52">
        <v>3.8689304439671677</v>
      </c>
    </row>
    <row r="174" spans="1:7" x14ac:dyDescent="0.2">
      <c r="A174" s="30" t="s">
        <v>49</v>
      </c>
      <c r="B174" s="31">
        <v>19788</v>
      </c>
      <c r="C174" s="55">
        <v>5.1689454729540705</v>
      </c>
      <c r="D174" s="31">
        <v>19126</v>
      </c>
      <c r="E174" s="56">
        <v>5.0921735055751389</v>
      </c>
      <c r="F174" s="31">
        <v>19003</v>
      </c>
      <c r="G174" s="56">
        <v>5.1597505247180919</v>
      </c>
    </row>
    <row r="176" spans="1:7" ht="15.75" x14ac:dyDescent="0.25">
      <c r="A176" s="15" t="s">
        <v>75</v>
      </c>
    </row>
    <row r="178" spans="1:7" x14ac:dyDescent="0.2">
      <c r="A178" s="17" t="s">
        <v>81</v>
      </c>
      <c r="B178" s="269" t="s">
        <v>131</v>
      </c>
      <c r="C178" s="270"/>
      <c r="D178" s="269" t="s">
        <v>132</v>
      </c>
      <c r="E178" s="270"/>
      <c r="F178" s="267">
        <v>2000</v>
      </c>
      <c r="G178" s="268"/>
    </row>
    <row r="179" spans="1:7" x14ac:dyDescent="0.2">
      <c r="A179" s="78"/>
      <c r="B179" s="71" t="s">
        <v>2</v>
      </c>
      <c r="C179" s="71" t="s">
        <v>3</v>
      </c>
      <c r="D179" s="71" t="s">
        <v>2</v>
      </c>
      <c r="E179" s="72" t="s">
        <v>4</v>
      </c>
      <c r="F179" s="71" t="s">
        <v>2</v>
      </c>
      <c r="G179" s="72" t="s">
        <v>4</v>
      </c>
    </row>
    <row r="180" spans="1:7" x14ac:dyDescent="0.2">
      <c r="A180" s="45" t="s">
        <v>53</v>
      </c>
      <c r="B180" s="195">
        <v>2840.1</v>
      </c>
      <c r="C180" s="196">
        <v>36.635603928759281</v>
      </c>
      <c r="D180" s="195">
        <v>3762</v>
      </c>
      <c r="E180" s="197">
        <v>62.331852496194351</v>
      </c>
      <c r="F180" s="195">
        <v>5174.7</v>
      </c>
      <c r="G180" s="196">
        <v>340.3456270450697</v>
      </c>
    </row>
    <row r="181" spans="1:7" x14ac:dyDescent="0.2">
      <c r="A181" s="191" t="s">
        <v>82</v>
      </c>
      <c r="B181" s="198">
        <v>-66.900000000000006</v>
      </c>
      <c r="C181" s="199">
        <v>-0.86297028373437412</v>
      </c>
      <c r="D181" s="198">
        <v>9.9999999999999645E-2</v>
      </c>
      <c r="E181" s="200">
        <v>1.6568807149440227E-3</v>
      </c>
      <c r="F181" s="198">
        <v>-9</v>
      </c>
      <c r="G181" s="199">
        <v>-0.19731325122909715</v>
      </c>
    </row>
    <row r="182" spans="1:7" x14ac:dyDescent="0.2">
      <c r="A182" s="32"/>
      <c r="B182" s="39"/>
      <c r="C182" s="39"/>
      <c r="D182" s="39"/>
      <c r="E182" s="39"/>
      <c r="F182" s="39"/>
      <c r="G182" s="39"/>
    </row>
    <row r="184" spans="1:7" x14ac:dyDescent="0.2">
      <c r="A184" s="67" t="s">
        <v>83</v>
      </c>
      <c r="B184" s="265">
        <v>37164</v>
      </c>
      <c r="C184" s="266"/>
      <c r="D184" s="265">
        <v>36799</v>
      </c>
      <c r="E184" s="266"/>
      <c r="F184" s="265">
        <v>36891</v>
      </c>
      <c r="G184" s="266"/>
    </row>
    <row r="185" spans="1:7" x14ac:dyDescent="0.2">
      <c r="A185" s="201"/>
      <c r="B185" s="179" t="s">
        <v>2</v>
      </c>
      <c r="C185" s="180" t="s">
        <v>46</v>
      </c>
      <c r="D185" s="148" t="s">
        <v>2</v>
      </c>
      <c r="E185" s="179" t="s">
        <v>46</v>
      </c>
      <c r="F185" s="179" t="s">
        <v>2</v>
      </c>
      <c r="G185" s="148" t="s">
        <v>46</v>
      </c>
    </row>
    <row r="186" spans="1:7" x14ac:dyDescent="0.2">
      <c r="A186" s="28" t="s">
        <v>84</v>
      </c>
      <c r="B186" s="50">
        <v>6157.5406219400002</v>
      </c>
      <c r="C186" s="117">
        <v>59.500125154196837</v>
      </c>
      <c r="D186" s="50">
        <v>7825.7</v>
      </c>
      <c r="E186" s="202">
        <v>77.78639232642513</v>
      </c>
      <c r="F186" s="50">
        <v>7720.3</v>
      </c>
      <c r="G186" s="241">
        <v>74.777226763782892</v>
      </c>
    </row>
    <row r="187" spans="1:7" x14ac:dyDescent="0.2">
      <c r="A187" s="28" t="s">
        <v>85</v>
      </c>
      <c r="B187" s="29">
        <v>369.37090801000005</v>
      </c>
      <c r="C187" s="118">
        <v>3.5692196940781273</v>
      </c>
      <c r="D187" s="29">
        <v>297.10000000000002</v>
      </c>
      <c r="E187" s="202">
        <v>2.9531335420704736</v>
      </c>
      <c r="F187" s="29">
        <v>293.10000000000002</v>
      </c>
      <c r="G187" s="242">
        <v>2.8389058928363879</v>
      </c>
    </row>
    <row r="188" spans="1:7" x14ac:dyDescent="0.2">
      <c r="A188" s="28" t="s">
        <v>86</v>
      </c>
      <c r="B188" s="29">
        <v>1653.6419587599999</v>
      </c>
      <c r="C188" s="118">
        <v>15.979091255341448</v>
      </c>
      <c r="D188" s="29">
        <v>601.79999999999995</v>
      </c>
      <c r="E188" s="202">
        <v>5.9818100492023252</v>
      </c>
      <c r="F188" s="29">
        <v>704.2</v>
      </c>
      <c r="G188" s="242">
        <v>6.8207353453953745</v>
      </c>
    </row>
    <row r="189" spans="1:7" x14ac:dyDescent="0.2">
      <c r="A189" s="28" t="s">
        <v>122</v>
      </c>
      <c r="B189" s="29">
        <v>1031.4849999999999</v>
      </c>
      <c r="C189" s="118">
        <v>9.9672077478459791</v>
      </c>
      <c r="D189" s="29">
        <v>514.9</v>
      </c>
      <c r="E189" s="202">
        <v>5.1180358829084041</v>
      </c>
      <c r="F189" s="29">
        <v>525.70000000000005</v>
      </c>
      <c r="G189" s="242">
        <v>5.0918213164929682</v>
      </c>
    </row>
    <row r="190" spans="1:7" x14ac:dyDescent="0.2">
      <c r="A190" s="253" t="s">
        <v>123</v>
      </c>
      <c r="B190" s="254">
        <v>1136.7475112899974</v>
      </c>
      <c r="C190" s="255">
        <v>10.984356148537593</v>
      </c>
      <c r="D190" s="254">
        <v>821</v>
      </c>
      <c r="E190" s="203">
        <v>8.1606281993936687</v>
      </c>
      <c r="F190" s="254">
        <v>1081.0999999999999</v>
      </c>
      <c r="G190" s="203">
        <v>10.471310681492373</v>
      </c>
    </row>
    <row r="191" spans="1:7" x14ac:dyDescent="0.2">
      <c r="A191" s="28" t="s">
        <v>72</v>
      </c>
      <c r="B191" s="29">
        <v>10348.785999999998</v>
      </c>
      <c r="C191" s="118">
        <v>100</v>
      </c>
      <c r="D191" s="29">
        <v>10060.5</v>
      </c>
      <c r="E191" s="202">
        <v>100</v>
      </c>
      <c r="F191" s="29">
        <v>10324.4</v>
      </c>
      <c r="G191" s="242">
        <v>100</v>
      </c>
    </row>
    <row r="192" spans="1:7" x14ac:dyDescent="0.2">
      <c r="A192" s="58" t="s">
        <v>49</v>
      </c>
      <c r="B192" s="31">
        <v>408.59</v>
      </c>
      <c r="C192" s="119"/>
      <c r="D192" s="31">
        <v>259.2</v>
      </c>
      <c r="E192" s="203"/>
      <c r="F192" s="31">
        <v>371.85500000000002</v>
      </c>
      <c r="G192" s="119"/>
    </row>
    <row r="193" spans="1:7" x14ac:dyDescent="0.2">
      <c r="A193" s="81"/>
      <c r="B193" s="82"/>
      <c r="C193" s="83"/>
      <c r="D193" s="82"/>
      <c r="E193" s="83"/>
      <c r="G193" s="256"/>
    </row>
    <row r="195" spans="1:7" ht="15.75" x14ac:dyDescent="0.25">
      <c r="A195" s="1" t="s">
        <v>37</v>
      </c>
      <c r="B195" s="33"/>
      <c r="C195" s="33"/>
      <c r="D195" s="143"/>
      <c r="E195" s="33"/>
      <c r="F195" s="33"/>
      <c r="G195" s="33"/>
    </row>
    <row r="196" spans="1:7" x14ac:dyDescent="0.2">
      <c r="A196" s="32" t="s">
        <v>126</v>
      </c>
      <c r="B196" s="33"/>
      <c r="C196" s="33"/>
      <c r="D196" s="33"/>
      <c r="E196" s="33"/>
      <c r="F196" s="33"/>
      <c r="G196" s="33"/>
    </row>
    <row r="197" spans="1:7" x14ac:dyDescent="0.2">
      <c r="A197" s="33"/>
      <c r="B197" s="33"/>
      <c r="C197" s="33"/>
      <c r="D197" s="33"/>
      <c r="E197" s="33"/>
      <c r="F197" s="33"/>
      <c r="G197" s="33"/>
    </row>
    <row r="198" spans="1:7" x14ac:dyDescent="0.2">
      <c r="A198" s="181" t="s">
        <v>1</v>
      </c>
      <c r="B198" s="267" t="s">
        <v>124</v>
      </c>
      <c r="C198" s="268"/>
      <c r="D198" s="267" t="s">
        <v>125</v>
      </c>
      <c r="E198" s="268"/>
      <c r="F198" s="267">
        <v>2000</v>
      </c>
      <c r="G198" s="268"/>
    </row>
    <row r="199" spans="1:7" x14ac:dyDescent="0.2">
      <c r="A199" s="184"/>
      <c r="B199" s="90" t="s">
        <v>2</v>
      </c>
      <c r="C199" s="144" t="s">
        <v>38</v>
      </c>
      <c r="D199" s="90" t="s">
        <v>2</v>
      </c>
      <c r="E199" s="144" t="s">
        <v>38</v>
      </c>
      <c r="F199" s="90" t="s">
        <v>2</v>
      </c>
      <c r="G199" s="144" t="s">
        <v>38</v>
      </c>
    </row>
    <row r="200" spans="1:7" x14ac:dyDescent="0.2">
      <c r="A200" s="182" t="s">
        <v>92</v>
      </c>
      <c r="B200" s="170">
        <v>12303.106915830002</v>
      </c>
      <c r="C200" s="171"/>
      <c r="D200" s="158">
        <v>10942.158220970001</v>
      </c>
      <c r="E200" s="171"/>
      <c r="F200" s="213">
        <v>15189.440126610001</v>
      </c>
      <c r="G200" s="197"/>
    </row>
    <row r="201" spans="1:7" x14ac:dyDescent="0.2">
      <c r="A201" s="4" t="s">
        <v>39</v>
      </c>
      <c r="B201" s="159">
        <v>1861.0138380000001</v>
      </c>
      <c r="C201" s="162">
        <v>15.126372961983245</v>
      </c>
      <c r="D201" s="159">
        <v>1837.1398829999998</v>
      </c>
      <c r="E201" s="162">
        <v>16.789556921953746</v>
      </c>
      <c r="F201" s="213">
        <v>2523.3422820000001</v>
      </c>
      <c r="G201" s="205">
        <v>16.612477227382591</v>
      </c>
    </row>
    <row r="202" spans="1:7" x14ac:dyDescent="0.2">
      <c r="A202" s="3" t="s">
        <v>93</v>
      </c>
      <c r="B202" s="159"/>
      <c r="C202" s="172"/>
      <c r="D202" s="159"/>
      <c r="E202" s="172"/>
      <c r="F202" s="213"/>
      <c r="G202" s="205"/>
    </row>
    <row r="203" spans="1:7" x14ac:dyDescent="0.2">
      <c r="A203" s="4" t="s">
        <v>40</v>
      </c>
      <c r="B203" s="159">
        <v>83.979160999999991</v>
      </c>
      <c r="C203" s="162">
        <v>0.6825849890969149</v>
      </c>
      <c r="D203" s="159">
        <v>100.472021</v>
      </c>
      <c r="E203" s="162">
        <v>0.91821027416192258</v>
      </c>
      <c r="F203" s="213">
        <v>125.69940200000001</v>
      </c>
      <c r="G203" s="205">
        <v>0.82754466887683598</v>
      </c>
    </row>
    <row r="204" spans="1:7" x14ac:dyDescent="0.2">
      <c r="A204" s="4" t="s">
        <v>94</v>
      </c>
      <c r="B204" s="159">
        <v>10601.890792099999</v>
      </c>
      <c r="C204" s="162">
        <v>86.17246736642511</v>
      </c>
      <c r="D204" s="159">
        <v>9473.7727649999979</v>
      </c>
      <c r="E204" s="162">
        <v>86.580476846369052</v>
      </c>
      <c r="F204" s="213">
        <v>13393.908507799999</v>
      </c>
      <c r="G204" s="205">
        <v>88.179079651102782</v>
      </c>
    </row>
    <row r="205" spans="1:7" x14ac:dyDescent="0.2">
      <c r="A205" s="4" t="s">
        <v>41</v>
      </c>
      <c r="B205" s="159">
        <v>2916.6518214000002</v>
      </c>
      <c r="C205" s="162">
        <v>23.706628263526188</v>
      </c>
      <c r="D205" s="159">
        <v>2921.8695182900001</v>
      </c>
      <c r="E205" s="162">
        <v>26.702862993613174</v>
      </c>
      <c r="F205" s="213">
        <v>4220.3449176499998</v>
      </c>
      <c r="G205" s="205">
        <v>27.784729933899818</v>
      </c>
    </row>
    <row r="206" spans="1:7" x14ac:dyDescent="0.2">
      <c r="A206" s="3" t="s">
        <v>42</v>
      </c>
      <c r="B206" s="159"/>
      <c r="C206" s="162"/>
      <c r="D206" s="159"/>
      <c r="E206" s="162"/>
      <c r="F206" s="213"/>
      <c r="G206" s="205"/>
    </row>
    <row r="207" spans="1:7" x14ac:dyDescent="0.2">
      <c r="A207" s="4" t="s">
        <v>95</v>
      </c>
      <c r="B207" s="159">
        <v>70.956756830000032</v>
      </c>
      <c r="C207" s="162">
        <v>0.57673852072846998</v>
      </c>
      <c r="D207" s="159">
        <v>-62.230556999999997</v>
      </c>
      <c r="E207" s="162">
        <v>-0.56872287663268117</v>
      </c>
      <c r="F207" s="214">
        <v>-248.27234899999999</v>
      </c>
      <c r="G207" s="216">
        <v>-1.6345062552046132</v>
      </c>
    </row>
    <row r="208" spans="1:7" x14ac:dyDescent="0.2">
      <c r="A208" s="164" t="s">
        <v>43</v>
      </c>
      <c r="B208" s="160">
        <v>658.60054450000007</v>
      </c>
      <c r="C208" s="163">
        <v>5.3531238004003736</v>
      </c>
      <c r="D208" s="160">
        <v>546.35839867999994</v>
      </c>
      <c r="E208" s="163">
        <v>4.993150232766113</v>
      </c>
      <c r="F208" s="215">
        <v>473.58533116000041</v>
      </c>
      <c r="G208" s="217">
        <v>3.1178590337265826</v>
      </c>
    </row>
    <row r="209" spans="1:7" x14ac:dyDescent="0.2">
      <c r="A209" s="4" t="s">
        <v>44</v>
      </c>
      <c r="B209" s="159">
        <v>-1159.8761705799998</v>
      </c>
      <c r="C209" s="162">
        <v>-9.4275062268021514</v>
      </c>
      <c r="D209" s="159">
        <v>2445.7552292419996</v>
      </c>
      <c r="E209" s="162">
        <v>22.351671213772565</v>
      </c>
      <c r="F209" s="213">
        <v>2285.7273142299996</v>
      </c>
      <c r="G209" s="205">
        <v>15.048134066677619</v>
      </c>
    </row>
    <row r="210" spans="1:7" x14ac:dyDescent="0.2">
      <c r="A210" s="4" t="s">
        <v>39</v>
      </c>
      <c r="B210" s="159">
        <v>1861.0138380000001</v>
      </c>
      <c r="C210" s="162">
        <v>15.126372961983245</v>
      </c>
      <c r="D210" s="159">
        <v>1837.1398829999998</v>
      </c>
      <c r="E210" s="162">
        <v>16.789556921953746</v>
      </c>
      <c r="F210" s="213">
        <v>2523.3422820000001</v>
      </c>
      <c r="G210" s="205">
        <v>16.612477227382591</v>
      </c>
    </row>
    <row r="211" spans="1:7" x14ac:dyDescent="0.2">
      <c r="A211" s="3" t="s">
        <v>96</v>
      </c>
      <c r="B211" s="159"/>
      <c r="C211" s="162"/>
      <c r="D211" s="159"/>
      <c r="E211" s="162"/>
      <c r="F211" s="213"/>
      <c r="G211" s="205"/>
    </row>
    <row r="212" spans="1:7" x14ac:dyDescent="0.2">
      <c r="A212" s="4" t="s">
        <v>88</v>
      </c>
      <c r="B212" s="159">
        <v>25.215448000000002</v>
      </c>
      <c r="C212" s="162">
        <v>0.20495187250267746</v>
      </c>
      <c r="D212" s="159">
        <v>-55.984164999999983</v>
      </c>
      <c r="E212" s="162">
        <v>-0.51163731934262879</v>
      </c>
      <c r="F212" s="214">
        <v>121.499588</v>
      </c>
      <c r="G212" s="216">
        <v>0.79989510467306768</v>
      </c>
    </row>
    <row r="213" spans="1:7" x14ac:dyDescent="0.2">
      <c r="A213" s="164" t="s">
        <v>45</v>
      </c>
      <c r="B213" s="173">
        <v>-2337.0740160800001</v>
      </c>
      <c r="C213" s="174">
        <v>-18.995803515882351</v>
      </c>
      <c r="D213" s="173">
        <v>1098.9905799220003</v>
      </c>
      <c r="E213" s="174">
        <v>10.043636344207211</v>
      </c>
      <c r="F213" s="215">
        <v>357.47095139000044</v>
      </c>
      <c r="G213" s="217">
        <v>2.3534175612158079</v>
      </c>
    </row>
    <row r="214" spans="1:7" x14ac:dyDescent="0.2">
      <c r="A214" s="146"/>
      <c r="B214" s="99"/>
      <c r="C214" s="147"/>
      <c r="D214" s="99"/>
      <c r="E214" s="147"/>
    </row>
    <row r="215" spans="1:7" x14ac:dyDescent="0.2">
      <c r="A215" s="185" t="s">
        <v>21</v>
      </c>
      <c r="B215" s="263">
        <v>37164</v>
      </c>
      <c r="C215" s="264"/>
      <c r="D215" s="263">
        <v>36799</v>
      </c>
      <c r="E215" s="264"/>
      <c r="F215" s="263">
        <v>36891</v>
      </c>
      <c r="G215" s="264"/>
    </row>
    <row r="216" spans="1:7" x14ac:dyDescent="0.2">
      <c r="A216" s="178"/>
      <c r="B216" s="179" t="s">
        <v>2</v>
      </c>
      <c r="C216" s="180" t="s">
        <v>46</v>
      </c>
      <c r="D216" s="148" t="s">
        <v>2</v>
      </c>
      <c r="E216" s="179" t="s">
        <v>46</v>
      </c>
      <c r="F216" s="179" t="s">
        <v>2</v>
      </c>
      <c r="G216" s="148" t="s">
        <v>46</v>
      </c>
    </row>
    <row r="217" spans="1:7" x14ac:dyDescent="0.2">
      <c r="A217" s="4" t="s">
        <v>47</v>
      </c>
      <c r="B217" s="124">
        <v>3654.8150000000001</v>
      </c>
      <c r="C217" s="166">
        <v>6.5204466748686478</v>
      </c>
      <c r="D217" s="124">
        <v>3049.6840899999997</v>
      </c>
      <c r="E217" s="166">
        <v>5.2376940624329809</v>
      </c>
      <c r="F217" s="213">
        <v>3517.7243399999998</v>
      </c>
      <c r="G217" s="197">
        <v>6.228924828206992</v>
      </c>
    </row>
    <row r="218" spans="1:7" x14ac:dyDescent="0.2">
      <c r="A218" s="4" t="s">
        <v>97</v>
      </c>
      <c r="B218" s="124">
        <v>9226.7068849999996</v>
      </c>
      <c r="C218" s="166">
        <v>16.46109316840549</v>
      </c>
      <c r="D218" s="124">
        <v>11556.025954980001</v>
      </c>
      <c r="E218" s="166">
        <v>19.846950288454359</v>
      </c>
      <c r="F218" s="213">
        <v>10574.410702470001</v>
      </c>
      <c r="G218" s="205">
        <v>18.724380594379699</v>
      </c>
    </row>
    <row r="219" spans="1:7" x14ac:dyDescent="0.2">
      <c r="A219" s="4" t="s">
        <v>99</v>
      </c>
      <c r="B219" s="124">
        <v>24527.653939</v>
      </c>
      <c r="C219" s="166">
        <v>43.759057454038427</v>
      </c>
      <c r="D219" s="124">
        <v>25383.509310709996</v>
      </c>
      <c r="E219" s="166">
        <v>43.595025608182922</v>
      </c>
      <c r="F219" s="213">
        <v>25386.453287930002</v>
      </c>
      <c r="G219" s="205">
        <v>44.952444791425648</v>
      </c>
    </row>
    <row r="220" spans="1:7" x14ac:dyDescent="0.2">
      <c r="A220" s="183" t="s">
        <v>48</v>
      </c>
      <c r="B220" s="145">
        <v>904.96819999999991</v>
      </c>
      <c r="C220" s="167">
        <v>1.6145268339305452</v>
      </c>
      <c r="D220" s="145">
        <v>898.02269100000001</v>
      </c>
      <c r="E220" s="167">
        <v>1.5423132290993415</v>
      </c>
      <c r="F220" s="214">
        <v>1324.5801289999999</v>
      </c>
      <c r="G220" s="216">
        <v>2.3454680512224901</v>
      </c>
    </row>
    <row r="221" spans="1:7" x14ac:dyDescent="0.2">
      <c r="A221" s="4" t="s">
        <v>49</v>
      </c>
      <c r="B221" s="165">
        <v>9174.8529999999992</v>
      </c>
      <c r="C221" s="168">
        <v>16.368582195339201</v>
      </c>
      <c r="D221" s="165">
        <v>12418.346271</v>
      </c>
      <c r="E221" s="168">
        <v>21.327946308318591</v>
      </c>
      <c r="F221" s="213">
        <v>11957.70572953</v>
      </c>
      <c r="G221" s="205">
        <v>21.173816623465843</v>
      </c>
    </row>
    <row r="222" spans="1:7" x14ac:dyDescent="0.2">
      <c r="A222" s="183" t="s">
        <v>50</v>
      </c>
      <c r="B222" s="145">
        <v>38082.850791299999</v>
      </c>
      <c r="C222" s="167">
        <v>67.942480758027671</v>
      </c>
      <c r="D222" s="145">
        <v>35858.154762960003</v>
      </c>
      <c r="E222" s="167">
        <v>61.584753944713825</v>
      </c>
      <c r="F222" s="214">
        <v>35487.96277495</v>
      </c>
      <c r="G222" s="216">
        <v>62.839447058939115</v>
      </c>
    </row>
    <row r="223" spans="1:7" x14ac:dyDescent="0.2">
      <c r="A223" s="186" t="s">
        <v>51</v>
      </c>
      <c r="B223" s="5">
        <v>56051.604778649998</v>
      </c>
      <c r="C223" s="169"/>
      <c r="D223" s="5">
        <v>58225.701112893556</v>
      </c>
      <c r="E223" s="169"/>
      <c r="F223" s="215">
        <v>56474.02139242999</v>
      </c>
      <c r="G223" s="216"/>
    </row>
    <row r="226" spans="1:7" ht="15.75" x14ac:dyDescent="0.25">
      <c r="A226" s="1" t="s">
        <v>87</v>
      </c>
      <c r="B226" s="33"/>
      <c r="C226" s="33"/>
      <c r="D226" s="143"/>
      <c r="E226" s="33"/>
      <c r="F226" s="33"/>
      <c r="G226" s="33"/>
    </row>
    <row r="227" spans="1:7" x14ac:dyDescent="0.2">
      <c r="A227" s="32" t="s">
        <v>98</v>
      </c>
      <c r="B227" s="33"/>
      <c r="C227" s="33"/>
      <c r="D227" s="33"/>
      <c r="E227" s="33"/>
      <c r="F227" s="33"/>
      <c r="G227" s="33"/>
    </row>
    <row r="228" spans="1:7" x14ac:dyDescent="0.2">
      <c r="A228" s="32"/>
      <c r="B228" s="33"/>
      <c r="C228" s="33"/>
      <c r="D228" s="33"/>
      <c r="E228" s="33"/>
      <c r="F228" s="33"/>
      <c r="G228" s="33"/>
    </row>
    <row r="229" spans="1:7" x14ac:dyDescent="0.2">
      <c r="A229" s="181" t="s">
        <v>1</v>
      </c>
      <c r="B229" s="267" t="s">
        <v>124</v>
      </c>
      <c r="C229" s="268"/>
      <c r="D229" s="267" t="s">
        <v>125</v>
      </c>
      <c r="E229" s="268"/>
      <c r="F229" s="267">
        <v>2000</v>
      </c>
      <c r="G229" s="268"/>
    </row>
    <row r="230" spans="1:7" x14ac:dyDescent="0.2">
      <c r="A230" s="184"/>
      <c r="B230" s="90" t="s">
        <v>2</v>
      </c>
      <c r="C230" s="144" t="s">
        <v>38</v>
      </c>
      <c r="D230" s="90" t="s">
        <v>2</v>
      </c>
      <c r="E230" s="144" t="s">
        <v>38</v>
      </c>
      <c r="F230" s="90" t="s">
        <v>2</v>
      </c>
      <c r="G230" s="144" t="s">
        <v>38</v>
      </c>
    </row>
    <row r="231" spans="1:7" x14ac:dyDescent="0.2">
      <c r="A231" s="182" t="s">
        <v>92</v>
      </c>
      <c r="B231" s="158">
        <v>10673.359947000001</v>
      </c>
      <c r="C231" s="161"/>
      <c r="D231" s="158">
        <v>9580.7174600000017</v>
      </c>
      <c r="E231" s="161"/>
      <c r="F231" s="213">
        <v>12898.897300000001</v>
      </c>
      <c r="G231" s="197"/>
    </row>
    <row r="232" spans="1:7" x14ac:dyDescent="0.2">
      <c r="A232" s="4" t="s">
        <v>39</v>
      </c>
      <c r="B232" s="159">
        <v>1383.594619</v>
      </c>
      <c r="C232" s="162">
        <v>12.963065294063206</v>
      </c>
      <c r="D232" s="159">
        <v>1270.252</v>
      </c>
      <c r="E232" s="162">
        <v>13.25842250649149</v>
      </c>
      <c r="F232" s="213">
        <v>1717.674</v>
      </c>
      <c r="G232" s="205">
        <v>13.316440623184121</v>
      </c>
    </row>
    <row r="233" spans="1:7" x14ac:dyDescent="0.2">
      <c r="A233" s="3" t="s">
        <v>93</v>
      </c>
      <c r="B233" s="159"/>
      <c r="C233" s="162"/>
      <c r="D233" s="159"/>
      <c r="E233" s="162"/>
      <c r="F233" s="213"/>
      <c r="G233" s="205"/>
    </row>
    <row r="234" spans="1:7" x14ac:dyDescent="0.2">
      <c r="A234" s="4" t="s">
        <v>40</v>
      </c>
      <c r="B234" s="159">
        <v>20.018395999999996</v>
      </c>
      <c r="C234" s="162">
        <v>0.18755477281197322</v>
      </c>
      <c r="D234" s="159">
        <v>16.998999999999999</v>
      </c>
      <c r="E234" s="162">
        <v>0.17742930079059024</v>
      </c>
      <c r="F234" s="213">
        <v>22.817520000000002</v>
      </c>
      <c r="G234" s="205">
        <v>0.17689512110465441</v>
      </c>
    </row>
    <row r="235" spans="1:7" x14ac:dyDescent="0.2">
      <c r="A235" s="4" t="s">
        <v>94</v>
      </c>
      <c r="B235" s="159">
        <v>8854.9151579999998</v>
      </c>
      <c r="C235" s="162">
        <v>82.962770879744212</v>
      </c>
      <c r="D235" s="159">
        <v>8426.1508819999999</v>
      </c>
      <c r="E235" s="162">
        <v>87.94905931815255</v>
      </c>
      <c r="F235" s="213">
        <v>11481.19</v>
      </c>
      <c r="G235" s="205">
        <v>89.00908141969623</v>
      </c>
    </row>
    <row r="236" spans="1:7" x14ac:dyDescent="0.2">
      <c r="A236" s="4" t="s">
        <v>41</v>
      </c>
      <c r="B236" s="159">
        <v>2549.623</v>
      </c>
      <c r="C236" s="162">
        <v>23.88772619550446</v>
      </c>
      <c r="D236" s="159">
        <v>2523.6550000000002</v>
      </c>
      <c r="E236" s="162">
        <v>26.340981356943175</v>
      </c>
      <c r="F236" s="213">
        <v>3407.7660000000001</v>
      </c>
      <c r="G236" s="205">
        <v>26.419049014368071</v>
      </c>
    </row>
    <row r="237" spans="1:7" x14ac:dyDescent="0.2">
      <c r="A237" s="3" t="s">
        <v>42</v>
      </c>
      <c r="B237" s="159"/>
      <c r="C237" s="162"/>
      <c r="D237" s="159"/>
      <c r="E237" s="162"/>
      <c r="F237" s="213"/>
      <c r="G237" s="205"/>
    </row>
    <row r="238" spans="1:7" x14ac:dyDescent="0.2">
      <c r="A238" s="4" t="s">
        <v>95</v>
      </c>
      <c r="B238" s="159">
        <v>414.68513800000005</v>
      </c>
      <c r="C238" s="162">
        <v>3.885235202964902</v>
      </c>
      <c r="D238" s="159">
        <v>139.401014</v>
      </c>
      <c r="E238" s="162">
        <v>1.4550164388210649</v>
      </c>
      <c r="F238" s="214">
        <v>147.596</v>
      </c>
      <c r="G238" s="216">
        <v>1.1442528502029394</v>
      </c>
    </row>
    <row r="239" spans="1:7" x14ac:dyDescent="0.2">
      <c r="A239" s="164" t="s">
        <v>43</v>
      </c>
      <c r="B239" s="160">
        <v>257.74966600000045</v>
      </c>
      <c r="C239" s="163">
        <v>2.4148877886615927</v>
      </c>
      <c r="D239" s="160">
        <v>-221.23843600000026</v>
      </c>
      <c r="E239" s="163">
        <v>-2.3092053066347309</v>
      </c>
      <c r="F239" s="215">
        <v>-397.16317999999973</v>
      </c>
      <c r="G239" s="217">
        <v>-3.0790475399784731</v>
      </c>
    </row>
    <row r="240" spans="1:7" x14ac:dyDescent="0.2">
      <c r="A240" s="4" t="s">
        <v>44</v>
      </c>
      <c r="B240" s="159">
        <v>-824.92196627999976</v>
      </c>
      <c r="C240" s="162">
        <v>-7.7287936542593911</v>
      </c>
      <c r="D240" s="159">
        <v>1604.1204956320003</v>
      </c>
      <c r="E240" s="162">
        <v>16.743218890748917</v>
      </c>
      <c r="F240" s="213">
        <v>1613.2995510000001</v>
      </c>
      <c r="G240" s="205">
        <v>12.507267198724033</v>
      </c>
    </row>
    <row r="241" spans="1:7" x14ac:dyDescent="0.2">
      <c r="A241" s="4" t="s">
        <v>39</v>
      </c>
      <c r="B241" s="159">
        <v>1383.594619</v>
      </c>
      <c r="C241" s="162">
        <v>12.963065294063206</v>
      </c>
      <c r="D241" s="159">
        <v>1270.252</v>
      </c>
      <c r="E241" s="162">
        <v>13.25842250649149</v>
      </c>
      <c r="F241" s="213">
        <v>1717.674</v>
      </c>
      <c r="G241" s="205">
        <v>13.316440623184121</v>
      </c>
    </row>
    <row r="242" spans="1:7" x14ac:dyDescent="0.2">
      <c r="A242" s="3" t="s">
        <v>96</v>
      </c>
      <c r="B242" s="159"/>
      <c r="C242" s="162"/>
      <c r="D242" s="159"/>
      <c r="E242" s="162"/>
      <c r="F242" s="213"/>
      <c r="G242" s="205"/>
    </row>
    <row r="243" spans="1:7" x14ac:dyDescent="0.2">
      <c r="A243" s="4" t="s">
        <v>88</v>
      </c>
      <c r="B243" s="159">
        <v>2.2999999999999998</v>
      </c>
      <c r="C243" s="162">
        <v>2.1548978123299114E-2</v>
      </c>
      <c r="D243" s="159">
        <v>47.249000000000002</v>
      </c>
      <c r="E243" s="162">
        <v>0.4931676588654979</v>
      </c>
      <c r="F243" s="214">
        <v>13.387</v>
      </c>
      <c r="G243" s="216">
        <v>0.10378406532471578</v>
      </c>
    </row>
    <row r="244" spans="1:7" x14ac:dyDescent="0.2">
      <c r="A244" s="164" t="s">
        <v>45</v>
      </c>
      <c r="B244" s="160">
        <v>-1948.4669192799995</v>
      </c>
      <c r="C244" s="163">
        <v>-18.255422181537707</v>
      </c>
      <c r="D244" s="160">
        <v>159.87905963199981</v>
      </c>
      <c r="E244" s="163">
        <v>1.668758736488194</v>
      </c>
      <c r="F244" s="139">
        <v>-488.1506289999997</v>
      </c>
      <c r="G244" s="223">
        <v>-3.7844368991138468</v>
      </c>
    </row>
    <row r="245" spans="1:7" x14ac:dyDescent="0.2">
      <c r="A245" s="146"/>
      <c r="B245" s="99"/>
      <c r="C245" s="147"/>
      <c r="D245" s="99"/>
      <c r="E245" s="147"/>
      <c r="F245" s="99"/>
      <c r="G245" s="147"/>
    </row>
    <row r="246" spans="1:7" x14ac:dyDescent="0.2">
      <c r="A246" s="185" t="s">
        <v>21</v>
      </c>
      <c r="B246" s="263">
        <v>37164</v>
      </c>
      <c r="C246" s="264"/>
      <c r="D246" s="263">
        <v>36799</v>
      </c>
      <c r="E246" s="264"/>
      <c r="F246" s="263">
        <v>36891</v>
      </c>
      <c r="G246" s="264"/>
    </row>
    <row r="247" spans="1:7" x14ac:dyDescent="0.2">
      <c r="A247" s="178"/>
      <c r="B247" s="179" t="s">
        <v>2</v>
      </c>
      <c r="C247" s="180" t="s">
        <v>46</v>
      </c>
      <c r="D247" s="148" t="s">
        <v>2</v>
      </c>
      <c r="E247" s="179" t="s">
        <v>46</v>
      </c>
      <c r="F247" s="179" t="s">
        <v>2</v>
      </c>
      <c r="G247" s="148" t="s">
        <v>46</v>
      </c>
    </row>
    <row r="248" spans="1:7" x14ac:dyDescent="0.2">
      <c r="A248" s="4" t="s">
        <v>47</v>
      </c>
      <c r="B248" s="124">
        <v>3496.884</v>
      </c>
      <c r="C248" s="166">
        <v>9.2229187128593857</v>
      </c>
      <c r="D248" s="124">
        <v>2877.7950000000001</v>
      </c>
      <c r="E248" s="166">
        <v>7.570167918336284</v>
      </c>
      <c r="F248" s="213">
        <v>3407.4760000000001</v>
      </c>
      <c r="G248" s="197">
        <v>9.0618416288086614</v>
      </c>
    </row>
    <row r="249" spans="1:7" x14ac:dyDescent="0.2">
      <c r="A249" s="4" t="s">
        <v>97</v>
      </c>
      <c r="B249" s="124">
        <v>6314.509</v>
      </c>
      <c r="C249" s="166">
        <v>16.65431373148752</v>
      </c>
      <c r="D249" s="124">
        <v>7393.1009999999997</v>
      </c>
      <c r="E249" s="166">
        <v>19.447881453411345</v>
      </c>
      <c r="F249" s="213">
        <v>6768.8519999999999</v>
      </c>
      <c r="G249" s="205">
        <v>18.001084918234131</v>
      </c>
    </row>
    <row r="250" spans="1:7" x14ac:dyDescent="0.2">
      <c r="A250" s="4" t="s">
        <v>100</v>
      </c>
      <c r="B250" s="124">
        <v>12677.468162000001</v>
      </c>
      <c r="C250" s="166">
        <v>33.436413201864546</v>
      </c>
      <c r="D250" s="124">
        <v>12720.145</v>
      </c>
      <c r="E250" s="166">
        <v>33.460907950561349</v>
      </c>
      <c r="F250" s="213">
        <v>11996.004999999999</v>
      </c>
      <c r="G250" s="205">
        <v>31.902175536495879</v>
      </c>
    </row>
    <row r="251" spans="1:7" x14ac:dyDescent="0.2">
      <c r="A251" s="183" t="s">
        <v>48</v>
      </c>
      <c r="B251" s="145">
        <v>605.4</v>
      </c>
      <c r="C251" s="167">
        <v>1.5967229650068668</v>
      </c>
      <c r="D251" s="145">
        <v>600.20000000000005</v>
      </c>
      <c r="E251" s="167">
        <v>1.5788528316247119</v>
      </c>
      <c r="F251" s="214">
        <v>1035.4000000000001</v>
      </c>
      <c r="G251" s="216">
        <v>2.7535427461465574</v>
      </c>
    </row>
    <row r="252" spans="1:7" x14ac:dyDescent="0.2">
      <c r="A252" s="4" t="s">
        <v>49</v>
      </c>
      <c r="B252" s="165">
        <v>5978.665</v>
      </c>
      <c r="C252" s="168">
        <v>15.768536018471719</v>
      </c>
      <c r="D252" s="165">
        <v>8756.8349999999991</v>
      </c>
      <c r="E252" s="168">
        <v>23.035244478207904</v>
      </c>
      <c r="F252" s="213">
        <v>8170.018</v>
      </c>
      <c r="G252" s="205">
        <v>21.727345759886813</v>
      </c>
    </row>
    <row r="253" spans="1:7" x14ac:dyDescent="0.2">
      <c r="A253" s="183" t="s">
        <v>50</v>
      </c>
      <c r="B253" s="145">
        <v>25089.432838000001</v>
      </c>
      <c r="C253" s="167">
        <v>66.172569526646853</v>
      </c>
      <c r="D253" s="145">
        <v>23426.080999999998</v>
      </c>
      <c r="E253" s="167">
        <v>61.623349418060414</v>
      </c>
      <c r="F253" s="214">
        <v>23274.257000000001</v>
      </c>
      <c r="G253" s="216">
        <v>61.895558754395147</v>
      </c>
    </row>
    <row r="254" spans="1:7" x14ac:dyDescent="0.2">
      <c r="A254" s="186" t="s">
        <v>51</v>
      </c>
      <c r="B254" s="5">
        <v>37915.155807719995</v>
      </c>
      <c r="C254" s="169"/>
      <c r="D254" s="5">
        <v>38014.942746903565</v>
      </c>
      <c r="E254" s="169"/>
      <c r="F254" s="139">
        <v>37602.466910999996</v>
      </c>
      <c r="G254" s="222"/>
    </row>
    <row r="255" spans="1:7" x14ac:dyDescent="0.2">
      <c r="A255" s="32"/>
      <c r="B255" s="99"/>
      <c r="C255" s="149"/>
      <c r="D255" s="99"/>
      <c r="E255" s="149"/>
      <c r="F255" s="33"/>
      <c r="G255" s="33"/>
    </row>
    <row r="256" spans="1:7" x14ac:dyDescent="0.2">
      <c r="A256" s="32"/>
      <c r="B256" s="99"/>
      <c r="C256" s="149"/>
      <c r="D256" s="99"/>
      <c r="E256" s="149"/>
      <c r="F256" s="33"/>
      <c r="G256" s="33"/>
    </row>
    <row r="288" spans="1:5" x14ac:dyDescent="0.2">
      <c r="A288" s="32"/>
      <c r="B288" s="82"/>
      <c r="C288" s="83"/>
      <c r="D288" s="82"/>
      <c r="E288" s="83"/>
    </row>
    <row r="289" spans="1:5" x14ac:dyDescent="0.2">
      <c r="A289" s="81"/>
      <c r="B289" s="82"/>
      <c r="C289" s="83"/>
      <c r="D289" s="82"/>
      <c r="E289" s="83"/>
    </row>
  </sheetData>
  <mergeCells count="33">
    <mergeCell ref="D215:E215"/>
    <mergeCell ref="F178:G178"/>
    <mergeCell ref="F184:G184"/>
    <mergeCell ref="F198:G198"/>
    <mergeCell ref="F215:G215"/>
    <mergeCell ref="B178:C178"/>
    <mergeCell ref="D178:E178"/>
    <mergeCell ref="B184:C184"/>
    <mergeCell ref="D184:E184"/>
    <mergeCell ref="F229:G229"/>
    <mergeCell ref="B246:C246"/>
    <mergeCell ref="D246:E246"/>
    <mergeCell ref="F246:G246"/>
    <mergeCell ref="D229:E229"/>
    <mergeCell ref="B229:C229"/>
    <mergeCell ref="B6:C6"/>
    <mergeCell ref="D6:E6"/>
    <mergeCell ref="F6:G6"/>
    <mergeCell ref="B198:C198"/>
    <mergeCell ref="D198:E198"/>
    <mergeCell ref="B80:C80"/>
    <mergeCell ref="D80:E80"/>
    <mergeCell ref="D159:E159"/>
    <mergeCell ref="B215:C215"/>
    <mergeCell ref="F159:G159"/>
    <mergeCell ref="B159:C159"/>
    <mergeCell ref="F80:G80"/>
    <mergeCell ref="B140:C140"/>
    <mergeCell ref="D140:E140"/>
    <mergeCell ref="F140:G140"/>
    <mergeCell ref="B108:C108"/>
    <mergeCell ref="D108:E108"/>
    <mergeCell ref="F108:G108"/>
  </mergeCells>
  <pageMargins left="0.78740157480314965" right="0.78740157480314965" top="0.59055118110236227" bottom="0.59055118110236227" header="0.51181102362204722" footer="0.51181102362204722"/>
  <pageSetup paperSize="9" scale="70" fitToHeight="3" orientation="portrait" horizontalDpi="4294967292" r:id="rId1"/>
  <headerFooter alignWithMargins="0">
    <oddHeader>&amp;CKredittilsynet</oddHeader>
  </headerFooter>
  <rowBreaks count="3" manualBreakCount="3">
    <brk id="76" max="16383" man="1"/>
    <brk id="135" max="16383" man="1"/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2001-08-15T06:51:54Z</cp:lastPrinted>
  <dcterms:created xsi:type="dcterms:W3CDTF">1998-05-11T08:40:26Z</dcterms:created>
  <dcterms:modified xsi:type="dcterms:W3CDTF">2016-12-20T09:50:29Z</dcterms:modified>
</cp:coreProperties>
</file>