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3.xml" ContentType="application/vnd.openxmlformats-officedocument.drawing+xml"/>
  <Override PartName="/xl/charts/chart20.xml" ContentType="application/vnd.openxmlformats-officedocument.drawingml.chart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drawings/drawing25.xml" ContentType="application/vnd.openxmlformats-officedocument.drawing+xml"/>
  <Override PartName="/xl/charts/chart22.xml" ContentType="application/vnd.openxmlformats-officedocument.drawingml.chart+xml"/>
  <Override PartName="/xl/drawings/drawing26.xml" ContentType="application/vnd.openxmlformats-officedocument.drawing+xml"/>
  <Override PartName="/xl/charts/chart23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harts/chart2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inansielt Utsyn\2018_vår\Figurer - engelsk\"/>
    </mc:Choice>
  </mc:AlternateContent>
  <bookViews>
    <workbookView xWindow="2625" yWindow="-285" windowWidth="10515" windowHeight="15990"/>
  </bookViews>
  <sheets>
    <sheet name="3.1" sheetId="1" r:id="rId1"/>
    <sheet name="3.2" sheetId="2" r:id="rId2"/>
    <sheet name="3.3 " sheetId="3" r:id="rId3"/>
    <sheet name="3.4" sheetId="4" r:id="rId4"/>
    <sheet name="3.5" sheetId="5" r:id="rId5"/>
    <sheet name="3.6" sheetId="6" r:id="rId6"/>
    <sheet name="3.7" sheetId="8" r:id="rId7"/>
    <sheet name="3.8" sheetId="10" r:id="rId8"/>
    <sheet name="3.9" sheetId="11" r:id="rId9"/>
    <sheet name="3.10" sheetId="12" r:id="rId10"/>
    <sheet name=" 3.11" sheetId="14" r:id="rId11"/>
    <sheet name="3.12" sheetId="15" r:id="rId12"/>
    <sheet name=" 3.13" sheetId="16" r:id="rId13"/>
    <sheet name=" 3.14" sheetId="17" r:id="rId14"/>
    <sheet name="3.A" sheetId="25" r:id="rId15"/>
    <sheet name="3.B" sheetId="50" r:id="rId16"/>
    <sheet name="3.15" sheetId="30" r:id="rId17"/>
    <sheet name="3.C" sheetId="31" r:id="rId18"/>
    <sheet name="3.D" sheetId="32" r:id="rId19"/>
    <sheet name="3.E" sheetId="33" r:id="rId20"/>
    <sheet name="3.F" sheetId="34" r:id="rId21"/>
    <sheet name="3.16" sheetId="44" r:id="rId22"/>
    <sheet name="3.17" sheetId="45" r:id="rId23"/>
    <sheet name="3.18" sheetId="46" r:id="rId24"/>
    <sheet name="3.G" sheetId="47" r:id="rId25"/>
    <sheet name="3.H" sheetId="48" r:id="rId26"/>
  </sheets>
  <externalReferences>
    <externalReference r:id="rId27"/>
    <externalReference r:id="rId28"/>
    <externalReference r:id="rId29"/>
  </externalReferences>
  <calcPr calcId="162913"/>
</workbook>
</file>

<file path=xl/calcChain.xml><?xml version="1.0" encoding="utf-8"?>
<calcChain xmlns="http://schemas.openxmlformats.org/spreadsheetml/2006/main">
  <c r="D23" i="3" l="1"/>
  <c r="C23" i="3"/>
  <c r="B23" i="3"/>
  <c r="E22" i="3"/>
  <c r="E21" i="3"/>
  <c r="E20" i="3"/>
  <c r="E19" i="3"/>
  <c r="E18" i="3"/>
  <c r="E17" i="3"/>
  <c r="E16" i="3"/>
  <c r="E15" i="3"/>
  <c r="E14" i="3"/>
  <c r="E13" i="3"/>
  <c r="E23" i="3" l="1"/>
  <c r="C10" i="32"/>
  <c r="C9" i="32"/>
  <c r="C8" i="32"/>
  <c r="C7" i="32"/>
  <c r="C6" i="32"/>
  <c r="C5" i="32"/>
  <c r="C4" i="32"/>
  <c r="C3" i="32"/>
  <c r="C11" i="32" l="1"/>
  <c r="B9" i="32" s="1"/>
  <c r="B3" i="32" l="1"/>
  <c r="B6" i="32"/>
  <c r="B8" i="32"/>
  <c r="B10" i="32"/>
  <c r="B4" i="32"/>
  <c r="B5" i="32"/>
  <c r="B7" i="32"/>
</calcChain>
</file>

<file path=xl/sharedStrings.xml><?xml version="1.0" encoding="utf-8"?>
<sst xmlns="http://schemas.openxmlformats.org/spreadsheetml/2006/main" count="187" uniqueCount="145">
  <si>
    <t>Utlån</t>
  </si>
  <si>
    <t>Andel</t>
  </si>
  <si>
    <t>Kilde: Finanstilsynet</t>
  </si>
  <si>
    <t>LCR</t>
  </si>
  <si>
    <t>NSFR</t>
  </si>
  <si>
    <t>31.12.2014</t>
  </si>
  <si>
    <t>31.03.2015</t>
  </si>
  <si>
    <t>30.06.2015</t>
  </si>
  <si>
    <t>30.09.2015</t>
  </si>
  <si>
    <t>31.12.2015</t>
  </si>
  <si>
    <t>31.03.2016</t>
  </si>
  <si>
    <t>30.06.2016</t>
  </si>
  <si>
    <t>30.09.2016</t>
  </si>
  <si>
    <t>31.12.2016</t>
  </si>
  <si>
    <t>31.03.2017</t>
  </si>
  <si>
    <t>30.06.2017</t>
  </si>
  <si>
    <t>30.09.2017</t>
  </si>
  <si>
    <t>31.12.2017</t>
  </si>
  <si>
    <t>I prosent av total likviditetsreserve</t>
  </si>
  <si>
    <t>CET1 capital / total assets</t>
  </si>
  <si>
    <t>31.12.96</t>
  </si>
  <si>
    <t>31.12.97</t>
  </si>
  <si>
    <t>31.12.98</t>
  </si>
  <si>
    <t>31.12.99</t>
  </si>
  <si>
    <t>31.12.00</t>
  </si>
  <si>
    <t>31.12.01</t>
  </si>
  <si>
    <t>31.12.02</t>
  </si>
  <si>
    <t>31.12.03</t>
  </si>
  <si>
    <t>31.12.04</t>
  </si>
  <si>
    <t>31.12.05</t>
  </si>
  <si>
    <t>31.12.06</t>
  </si>
  <si>
    <t>31.12.07</t>
  </si>
  <si>
    <t>31.12.08</t>
  </si>
  <si>
    <t>31.12.09</t>
  </si>
  <si>
    <t>31.12.10</t>
  </si>
  <si>
    <t>31.12.11</t>
  </si>
  <si>
    <t>31.12.12</t>
  </si>
  <si>
    <t>31.12.13</t>
  </si>
  <si>
    <t>31.12.14</t>
  </si>
  <si>
    <t>31.12.15</t>
  </si>
  <si>
    <t>31.12.16</t>
  </si>
  <si>
    <t>31.12.17</t>
  </si>
  <si>
    <t>x</t>
  </si>
  <si>
    <t>Antall</t>
  </si>
  <si>
    <t>2011</t>
  </si>
  <si>
    <t>2012</t>
  </si>
  <si>
    <t>2013</t>
  </si>
  <si>
    <t>2014</t>
  </si>
  <si>
    <t>2015</t>
  </si>
  <si>
    <t>2016</t>
  </si>
  <si>
    <t>2017</t>
  </si>
  <si>
    <t>Loan losses, profit and return on equity</t>
  </si>
  <si>
    <t>Profit before tax</t>
  </si>
  <si>
    <t>Loan losses</t>
  </si>
  <si>
    <t>Return on equity (right-hand scale)</t>
  </si>
  <si>
    <t>Source: Finanstilsynet</t>
  </si>
  <si>
    <t>Norwegian banks’ and banking groups’ financial soundness</t>
  </si>
  <si>
    <t>CET1 capital ratio without floor</t>
  </si>
  <si>
    <t>CET1 ratio with floor</t>
  </si>
  <si>
    <t>LCR and NSFR, weighted average</t>
  </si>
  <si>
    <t>Norwegian banks</t>
  </si>
  <si>
    <t>Foreign branches</t>
  </si>
  <si>
    <t>Risk-weighted assets</t>
  </si>
  <si>
    <t>Total assets</t>
  </si>
  <si>
    <t>Composition of market funding</t>
  </si>
  <si>
    <t>Senior bonds</t>
  </si>
  <si>
    <t>Short term market funding + interbank</t>
  </si>
  <si>
    <t>Covered bonds (OMF)</t>
  </si>
  <si>
    <t>Composition of the liquidity reserve</t>
  </si>
  <si>
    <t>Large banks</t>
  </si>
  <si>
    <t>Medium-sized banks</t>
  </si>
  <si>
    <t>Small banks</t>
  </si>
  <si>
    <t>Other liquid assets</t>
  </si>
  <si>
    <t>Securities issued by local authorities and public enterprises with 20 per cent risk weight</t>
  </si>
  <si>
    <t xml:space="preserve">Covered bonds (OMF) </t>
  </si>
  <si>
    <t>Securities issued by local authorities and public enterprises with 0 per cent risk weight</t>
  </si>
  <si>
    <t>Government bonds</t>
  </si>
  <si>
    <t>Central bank deposits</t>
  </si>
  <si>
    <t>Median for banks with total assets &gt; NOK 75 billion</t>
  </si>
  <si>
    <t>Median for banks with total assets &lt; NOK 75 billion</t>
  </si>
  <si>
    <t>Q1 2018</t>
  </si>
  <si>
    <t>Growth in consumer lending</t>
  </si>
  <si>
    <t>C2 households</t>
  </si>
  <si>
    <t>Consumer loans distributed on age groups</t>
  </si>
  <si>
    <t>18–29 yrs</t>
  </si>
  <si>
    <t>30–39 yrs</t>
  </si>
  <si>
    <t>40–49 yrs</t>
  </si>
  <si>
    <t>50–59 yrs</t>
  </si>
  <si>
    <t>Above 60 yrs</t>
  </si>
  <si>
    <t>Losses in per cent of gross loans</t>
  </si>
  <si>
    <t>Profit in per cent of ATA</t>
  </si>
  <si>
    <t>Deposit rate, consumer loan banks</t>
  </si>
  <si>
    <t>Deposit rate, all banks combined</t>
  </si>
  <si>
    <t>Losses</t>
  </si>
  <si>
    <t>Non-performance</t>
  </si>
  <si>
    <t>Corporate market</t>
  </si>
  <si>
    <t>Personal market</t>
  </si>
  <si>
    <t>Manufacturing</t>
  </si>
  <si>
    <t>Construction</t>
  </si>
  <si>
    <t>Retail trade, motor vehicle repairs</t>
  </si>
  <si>
    <t>Professional, financial and business services</t>
  </si>
  <si>
    <t>Other</t>
  </si>
  <si>
    <t>Oil, offshore, pipeline transport etc</t>
  </si>
  <si>
    <t>Agriculture, forestry and fisheries</t>
  </si>
  <si>
    <t>Norway, term &gt; 1 yr</t>
  </si>
  <si>
    <t>Foreign, term &gt; 1 yr</t>
  </si>
  <si>
    <t>Norway, term 3 mths­ -1 yr</t>
  </si>
  <si>
    <t>Foreign, term 3 mths -1 yr</t>
  </si>
  <si>
    <t>Norway, term &lt; 3 mths</t>
  </si>
  <si>
    <t>Foreign, term &lt; 3 mths</t>
  </si>
  <si>
    <t>Norway</t>
  </si>
  <si>
    <t>Other countries</t>
  </si>
  <si>
    <t>Banks (incl. Norges bank)</t>
  </si>
  <si>
    <t>Mortgage companies</t>
  </si>
  <si>
    <t>Indicative add-ons for senior bonds and covered bonds (OMF), 5 year against 3 month Nibor. Up to and including week 22/2018</t>
  </si>
  <si>
    <t>Source: DNB Markets</t>
  </si>
  <si>
    <t>Covered bonds</t>
  </si>
  <si>
    <t>Short-term market funding + interbank</t>
  </si>
  <si>
    <t>Equity + subordinated debt</t>
  </si>
  <si>
    <t>Deposits and borrowings from customers</t>
  </si>
  <si>
    <t>Net interest income and cost income ratio</t>
  </si>
  <si>
    <t>Source: Statistics Norway</t>
  </si>
  <si>
    <t>Net interest income</t>
  </si>
  <si>
    <t>Cost/income (right-hand scale)</t>
  </si>
  <si>
    <t xml:space="preserve">Net interest income in per cent of ATA  </t>
  </si>
  <si>
    <t>Oil, offshore pipeline transport etc.</t>
  </si>
  <si>
    <t>Sale and management of real property</t>
  </si>
  <si>
    <t>Marked values excludes Nordea</t>
  </si>
  <si>
    <t>Growth in lending to domestic personal borrowers</t>
  </si>
  <si>
    <t>Growth in lending to domestic firms</t>
  </si>
  <si>
    <t>Total assets and risk-weighted assets of Norwegian banks and banking groups</t>
  </si>
  <si>
    <t>Refinancing under stress, indicator value</t>
  </si>
  <si>
    <t>Profit trend, consumer loan banks</t>
  </si>
  <si>
    <t>Average deposit rate</t>
  </si>
  <si>
    <t>Share of debt collection cases related to consumer loans</t>
  </si>
  <si>
    <t xml:space="preserve"> Number of attachments proceedings</t>
  </si>
  <si>
    <t>Losses on loans, and non-performing loans, to property companies</t>
  </si>
  <si>
    <t>Losses on loans to corporate and personal borrowers</t>
  </si>
  <si>
    <t>Share of corporate loans</t>
  </si>
  <si>
    <t>Losses on loans to individual industries</t>
  </si>
  <si>
    <t>Non-performing loans to individual industries</t>
  </si>
  <si>
    <t>Trend in market funding of banks and covered-bond-issuing entities, by term and domestic/foreign</t>
  </si>
  <si>
    <t>Issues</t>
  </si>
  <si>
    <t>Priority ranking of debt and equity</t>
  </si>
  <si>
    <t>Funding shares, banks and covered-bond-issuing entities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</si>
</sst>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  <numFmt numFmtId="166" formatCode="0.0\ %"/>
    <numFmt numFmtId="167" formatCode="0.0"/>
    <numFmt numFmtId="168" formatCode="0.0000"/>
    <numFmt numFmtId="169" formatCode="_ * #,##0.0_ ;_ * \-#,##0.0_ ;_ * &quot;-&quot;??_ ;_ @_ "/>
    <numFmt numFmtId="170" formatCode="dd/mm/yy;@"/>
    <numFmt numFmtId="171" formatCode="_(* #,##0.00_);_(* \(#,##0.00\);_(* &quot;-&quot;??_);_(@_)"/>
    <numFmt numFmtId="172" formatCode="_ * #,##0.0_ ;_ * \-#,##0.0_ ;_ * &quot;-&quot;?_ ;_ @_ 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1"/>
      <color theme="1"/>
      <name val="Museo100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0"/>
      <color rgb="FFFF0000"/>
      <name val="Arial"/>
      <family val="2"/>
    </font>
    <font>
      <sz val="10"/>
      <color indexed="6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4">
    <xf numFmtId="0" fontId="0" fillId="0" borderId="0"/>
    <xf numFmtId="0" fontId="3" fillId="0" borderId="0"/>
    <xf numFmtId="0" fontId="4" fillId="0" borderId="1" applyNumberFormat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1" fillId="0" borderId="0" xfId="7" applyNumberFormat="1" applyFont="1"/>
    <xf numFmtId="0" fontId="1" fillId="0" borderId="0" xfId="8" applyFont="1"/>
    <xf numFmtId="165" fontId="1" fillId="0" borderId="0" xfId="5" applyNumberFormat="1" applyFont="1"/>
    <xf numFmtId="9" fontId="1" fillId="0" borderId="0" xfId="6" applyFont="1"/>
    <xf numFmtId="2" fontId="1" fillId="0" borderId="0" xfId="0" applyNumberFormat="1" applyFont="1"/>
    <xf numFmtId="167" fontId="1" fillId="0" borderId="0" xfId="0" applyNumberFormat="1" applyFont="1"/>
    <xf numFmtId="3" fontId="1" fillId="0" borderId="0" xfId="0" applyNumberFormat="1" applyFont="1"/>
    <xf numFmtId="0" fontId="3" fillId="0" borderId="0" xfId="9"/>
    <xf numFmtId="164" fontId="1" fillId="0" borderId="0" xfId="7" applyNumberFormat="1" applyFont="1"/>
    <xf numFmtId="168" fontId="1" fillId="0" borderId="0" xfId="0" applyNumberFormat="1" applyFont="1"/>
    <xf numFmtId="10" fontId="1" fillId="0" borderId="0" xfId="6" applyNumberFormat="1" applyFont="1"/>
    <xf numFmtId="169" fontId="1" fillId="0" borderId="0" xfId="7" applyNumberFormat="1" applyFont="1"/>
    <xf numFmtId="2" fontId="1" fillId="0" borderId="0" xfId="7" applyNumberFormat="1" applyFont="1"/>
    <xf numFmtId="169" fontId="1" fillId="0" borderId="0" xfId="0" applyNumberFormat="1" applyFont="1"/>
    <xf numFmtId="166" fontId="3" fillId="0" borderId="0" xfId="6" applyNumberFormat="1" applyFont="1" applyBorder="1"/>
    <xf numFmtId="0" fontId="5" fillId="0" borderId="0" xfId="0" applyFont="1"/>
    <xf numFmtId="167" fontId="0" fillId="0" borderId="0" xfId="0" applyNumberFormat="1"/>
    <xf numFmtId="0" fontId="0" fillId="0" borderId="0" xfId="0" applyFont="1"/>
    <xf numFmtId="0" fontId="6" fillId="0" borderId="0" xfId="0" applyFont="1"/>
    <xf numFmtId="0" fontId="0" fillId="0" borderId="0" xfId="0" applyBorder="1"/>
    <xf numFmtId="2" fontId="0" fillId="0" borderId="0" xfId="0" applyNumberFormat="1" applyFont="1"/>
    <xf numFmtId="0" fontId="0" fillId="0" borderId="0" xfId="0" applyFont="1" applyAlignment="1">
      <alignment horizontal="right"/>
    </xf>
    <xf numFmtId="170" fontId="0" fillId="0" borderId="0" xfId="0" applyNumberFormat="1" applyFont="1"/>
    <xf numFmtId="170" fontId="1" fillId="0" borderId="0" xfId="0" applyNumberFormat="1" applyFont="1"/>
    <xf numFmtId="1" fontId="1" fillId="0" borderId="0" xfId="0" applyNumberFormat="1" applyFont="1"/>
    <xf numFmtId="1" fontId="1" fillId="0" borderId="0" xfId="6" applyNumberFormat="1" applyFont="1"/>
    <xf numFmtId="0" fontId="1" fillId="0" borderId="0" xfId="0" applyFont="1" applyFill="1"/>
    <xf numFmtId="49" fontId="1" fillId="0" borderId="0" xfId="0" applyNumberFormat="1" applyFont="1" applyFill="1"/>
    <xf numFmtId="0" fontId="7" fillId="0" borderId="0" xfId="0" applyFont="1"/>
    <xf numFmtId="0" fontId="2" fillId="0" borderId="0" xfId="11"/>
    <xf numFmtId="14" fontId="1" fillId="0" borderId="0" xfId="0" applyNumberFormat="1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4" fontId="1" fillId="0" borderId="0" xfId="0" applyNumberFormat="1" applyFont="1" applyAlignment="1">
      <alignment horizontal="right"/>
    </xf>
    <xf numFmtId="0" fontId="0" fillId="2" borderId="0" xfId="11" applyFont="1" applyFill="1"/>
    <xf numFmtId="0" fontId="16" fillId="0" borderId="0" xfId="11" applyFont="1"/>
    <xf numFmtId="0" fontId="16" fillId="0" borderId="0" xfId="0" applyFont="1"/>
    <xf numFmtId="0" fontId="0" fillId="0" borderId="0" xfId="11" applyFont="1"/>
    <xf numFmtId="0" fontId="0" fillId="0" borderId="0" xfId="11" applyFont="1" applyFill="1" applyAlignment="1">
      <alignment horizontal="right"/>
    </xf>
    <xf numFmtId="169" fontId="0" fillId="0" borderId="0" xfId="13" applyNumberFormat="1" applyFont="1" applyFill="1"/>
    <xf numFmtId="169" fontId="16" fillId="0" borderId="0" xfId="7" applyNumberFormat="1" applyFont="1"/>
    <xf numFmtId="0" fontId="17" fillId="0" borderId="0" xfId="0" applyFont="1"/>
    <xf numFmtId="0" fontId="3" fillId="0" borderId="0" xfId="0" applyFont="1"/>
    <xf numFmtId="0" fontId="4" fillId="0" borderId="0" xfId="0" applyFont="1"/>
    <xf numFmtId="0" fontId="1" fillId="0" borderId="0" xfId="11" applyFont="1"/>
    <xf numFmtId="0" fontId="4" fillId="0" borderId="0" xfId="0" applyFont="1" applyAlignment="1">
      <alignment vertical="center"/>
    </xf>
    <xf numFmtId="49" fontId="1" fillId="0" borderId="0" xfId="11" quotePrefix="1" applyNumberFormat="1" applyFont="1"/>
    <xf numFmtId="169" fontId="1" fillId="2" borderId="0" xfId="13" applyNumberFormat="1" applyFont="1" applyFill="1" applyBorder="1"/>
    <xf numFmtId="169" fontId="1" fillId="2" borderId="0" xfId="13" applyNumberFormat="1" applyFont="1" applyFill="1"/>
    <xf numFmtId="169" fontId="1" fillId="0" borderId="0" xfId="13" applyNumberFormat="1" applyFont="1"/>
    <xf numFmtId="172" fontId="1" fillId="0" borderId="0" xfId="11" applyNumberFormat="1" applyFont="1"/>
    <xf numFmtId="172" fontId="18" fillId="0" borderId="0" xfId="11" applyNumberFormat="1" applyFont="1"/>
    <xf numFmtId="0" fontId="2" fillId="3" borderId="0" xfId="11" applyFill="1"/>
    <xf numFmtId="0" fontId="19" fillId="0" borderId="2" xfId="0" quotePrefix="1" applyNumberFormat="1" applyFont="1" applyFill="1" applyBorder="1" applyAlignment="1" applyProtection="1">
      <alignment horizontal="left" vertical="center"/>
    </xf>
    <xf numFmtId="1" fontId="19" fillId="0" borderId="2" xfId="0" quotePrefix="1" applyNumberFormat="1" applyFont="1" applyFill="1" applyBorder="1" applyAlignment="1" applyProtection="1">
      <alignment horizontal="right" vertical="center"/>
    </xf>
    <xf numFmtId="1" fontId="19" fillId="0" borderId="2" xfId="0" quotePrefix="1" applyNumberFormat="1" applyFont="1" applyFill="1" applyBorder="1" applyAlignment="1" applyProtection="1">
      <alignment horizontal="right"/>
    </xf>
    <xf numFmtId="0" fontId="1" fillId="0" borderId="0" xfId="0" applyFont="1" applyBorder="1"/>
    <xf numFmtId="0" fontId="1" fillId="3" borderId="0" xfId="0" applyFont="1" applyFill="1" applyBorder="1"/>
    <xf numFmtId="1" fontId="1" fillId="3" borderId="0" xfId="6" applyNumberFormat="1" applyFont="1" applyFill="1" applyBorder="1"/>
    <xf numFmtId="0" fontId="0" fillId="3" borderId="0" xfId="0" applyFill="1" applyBorder="1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0" xfId="0" applyFont="1" applyBorder="1" applyAlignment="1">
      <alignment vertical="center"/>
    </xf>
    <xf numFmtId="14" fontId="3" fillId="0" borderId="0" xfId="0" applyNumberFormat="1" applyFont="1" applyAlignment="1">
      <alignment horizontal="right"/>
    </xf>
    <xf numFmtId="14" fontId="3" fillId="0" borderId="0" xfId="0" applyNumberFormat="1" applyFont="1" applyFill="1" applyAlignment="1">
      <alignment horizontal="right"/>
    </xf>
    <xf numFmtId="0" fontId="1" fillId="0" borderId="0" xfId="0" applyFont="1" applyAlignment="1">
      <alignment vertical="center"/>
    </xf>
    <xf numFmtId="0" fontId="3" fillId="0" borderId="0" xfId="9" applyFont="1"/>
    <xf numFmtId="1" fontId="0" fillId="0" borderId="0" xfId="0" applyNumberFormat="1" applyBorder="1"/>
    <xf numFmtId="0" fontId="8" fillId="3" borderId="0" xfId="0" applyFont="1" applyFill="1" applyBorder="1" applyAlignment="1">
      <alignment horizontal="right"/>
    </xf>
    <xf numFmtId="167" fontId="0" fillId="0" borderId="0" xfId="0" applyNumberFormat="1" applyBorder="1"/>
    <xf numFmtId="0" fontId="3" fillId="3" borderId="0" xfId="0" applyFont="1" applyFill="1" applyBorder="1" applyAlignment="1">
      <alignment horizontal="center"/>
    </xf>
    <xf numFmtId="0" fontId="4" fillId="0" borderId="0" xfId="0" applyFont="1" applyBorder="1"/>
    <xf numFmtId="1" fontId="1" fillId="0" borderId="0" xfId="0" applyNumberFormat="1" applyFont="1" applyBorder="1"/>
    <xf numFmtId="0" fontId="1" fillId="0" borderId="0" xfId="0" applyFont="1" applyAlignment="1">
      <alignment wrapText="1"/>
    </xf>
  </cellXfs>
  <cellStyles count="14">
    <cellStyle name="Crystal-rapportdata" xfId="2"/>
    <cellStyle name="Komma" xfId="5" builtinId="3"/>
    <cellStyle name="Komma 11" xfId="13"/>
    <cellStyle name="Komma 2" xfId="10"/>
    <cellStyle name="Komma 2 5 4 2 2" xfId="12"/>
    <cellStyle name="Komma 3" xfId="7"/>
    <cellStyle name="Normal" xfId="0" builtinId="0"/>
    <cellStyle name="Normal 12" xfId="3"/>
    <cellStyle name="Normal 2" xfId="1"/>
    <cellStyle name="Normal 3" xfId="9"/>
    <cellStyle name="Normal 5" xfId="8"/>
    <cellStyle name="Normal 6" xfId="4"/>
    <cellStyle name="Normal 6 9 3 2 2" xfId="11"/>
    <cellStyle name="Prosent" xfId="6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E006D"/>
      <color rgb="FF381659"/>
      <color rgb="FF08C1C1"/>
      <color rgb="FFE58CAE"/>
      <color rgb="FF294C98"/>
      <color rgb="FFADC4C8"/>
      <color rgb="FFC0504D"/>
      <color rgb="FFFF834D"/>
      <color rgb="FF3851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6618547681539"/>
          <c:y val="5.1400554097404488E-2"/>
          <c:w val="0.76091426071741031"/>
          <c:h val="0.75454627585404732"/>
        </c:manualLayout>
      </c:layout>
      <c:lineChart>
        <c:grouping val="standard"/>
        <c:varyColors val="0"/>
        <c:ser>
          <c:idx val="0"/>
          <c:order val="0"/>
          <c:tx>
            <c:strRef>
              <c:f>'3.1'!$B$1</c:f>
              <c:strCache>
                <c:ptCount val="1"/>
                <c:pt idx="0">
                  <c:v>Profit before tax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'3.1'!$A$3:$A$19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Q1 2018</c:v>
                </c:pt>
              </c:strCache>
            </c:strRef>
          </c:cat>
          <c:val>
            <c:numRef>
              <c:f>'3.1'!$B$3:$B$19</c:f>
              <c:numCache>
                <c:formatCode>0.00</c:formatCode>
                <c:ptCount val="17"/>
                <c:pt idx="0">
                  <c:v>0.56685978287837036</c:v>
                </c:pt>
                <c:pt idx="1">
                  <c:v>0.91567588633221786</c:v>
                </c:pt>
                <c:pt idx="2">
                  <c:v>1.2011878779204981</c:v>
                </c:pt>
                <c:pt idx="3">
                  <c:v>1.3059418073545943</c:v>
                </c:pt>
                <c:pt idx="4">
                  <c:v>1.2869158813327188</c:v>
                </c:pt>
                <c:pt idx="5">
                  <c:v>1.2048279520084866</c:v>
                </c:pt>
                <c:pt idx="6">
                  <c:v>0.62512382236365838</c:v>
                </c:pt>
                <c:pt idx="7">
                  <c:v>0.74996450239246981</c:v>
                </c:pt>
                <c:pt idx="8">
                  <c:v>1.0169804945149969</c:v>
                </c:pt>
                <c:pt idx="9">
                  <c:v>0.90021667886078272</c:v>
                </c:pt>
                <c:pt idx="10">
                  <c:v>0.89510194985500147</c:v>
                </c:pt>
                <c:pt idx="11">
                  <c:v>1.0469321703400987</c:v>
                </c:pt>
                <c:pt idx="12">
                  <c:v>1.1668658732265633</c:v>
                </c:pt>
                <c:pt idx="13">
                  <c:v>1.1528581703599685</c:v>
                </c:pt>
                <c:pt idx="14">
                  <c:v>1.0879459938633071</c:v>
                </c:pt>
                <c:pt idx="15">
                  <c:v>1.1987307453874023</c:v>
                </c:pt>
                <c:pt idx="16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1-4F12-8AA3-3D0888FA6384}"/>
            </c:ext>
          </c:extLst>
        </c:ser>
        <c:ser>
          <c:idx val="1"/>
          <c:order val="1"/>
          <c:tx>
            <c:strRef>
              <c:f>'3.1'!$C$1</c:f>
              <c:strCache>
                <c:ptCount val="1"/>
                <c:pt idx="0">
                  <c:v>Loan losses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'3.1'!$A$3:$A$19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Q1 2018</c:v>
                </c:pt>
              </c:strCache>
            </c:strRef>
          </c:cat>
          <c:val>
            <c:numRef>
              <c:f>'3.1'!$C$3:$C$19</c:f>
              <c:numCache>
                <c:formatCode>0.00</c:formatCode>
                <c:ptCount val="17"/>
                <c:pt idx="0">
                  <c:v>0.53098576438481093</c:v>
                </c:pt>
                <c:pt idx="1">
                  <c:v>0.34322502642848046</c:v>
                </c:pt>
                <c:pt idx="2">
                  <c:v>0.10011091631185373</c:v>
                </c:pt>
                <c:pt idx="3">
                  <c:v>-1.0190802199694149E-2</c:v>
                </c:pt>
                <c:pt idx="4">
                  <c:v>-3.4387139102683435E-2</c:v>
                </c:pt>
                <c:pt idx="5">
                  <c:v>7.2001670438754176E-3</c:v>
                </c:pt>
                <c:pt idx="6">
                  <c:v>0.21942257348662597</c:v>
                </c:pt>
                <c:pt idx="7">
                  <c:v>0.39564323732666484</c:v>
                </c:pt>
                <c:pt idx="8">
                  <c:v>0.18491763848202575</c:v>
                </c:pt>
                <c:pt idx="9">
                  <c:v>0.1737935254091702</c:v>
                </c:pt>
                <c:pt idx="10">
                  <c:v>0.1584811829989696</c:v>
                </c:pt>
                <c:pt idx="11">
                  <c:v>0.13088005874169953</c:v>
                </c:pt>
                <c:pt idx="12">
                  <c:v>0.12775574982191509</c:v>
                </c:pt>
                <c:pt idx="13">
                  <c:v>0.12291217134180453</c:v>
                </c:pt>
                <c:pt idx="14">
                  <c:v>0.2604529258160157</c:v>
                </c:pt>
                <c:pt idx="15">
                  <c:v>0.11261069119077274</c:v>
                </c:pt>
                <c:pt idx="16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41-4F12-8AA3-3D0888FA6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86496"/>
        <c:axId val="214588032"/>
      </c:lineChart>
      <c:lineChart>
        <c:grouping val="standard"/>
        <c:varyColors val="0"/>
        <c:ser>
          <c:idx val="2"/>
          <c:order val="2"/>
          <c:tx>
            <c:strRef>
              <c:f>'3.1'!$D$1</c:f>
              <c:strCache>
                <c:ptCount val="1"/>
                <c:pt idx="0">
                  <c:v>Return on equity (right-hand scale)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'3.1'!$A$3:$A$19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Q1 2018</c:v>
                </c:pt>
              </c:strCache>
            </c:strRef>
          </c:cat>
          <c:val>
            <c:numRef>
              <c:f>'3.1'!$D$3:$D$19</c:f>
              <c:numCache>
                <c:formatCode>General</c:formatCode>
                <c:ptCount val="17"/>
                <c:pt idx="0">
                  <c:v>6.3</c:v>
                </c:pt>
                <c:pt idx="1">
                  <c:v>10.4</c:v>
                </c:pt>
                <c:pt idx="2">
                  <c:v>13.3</c:v>
                </c:pt>
                <c:pt idx="3">
                  <c:v>16.3</c:v>
                </c:pt>
                <c:pt idx="4">
                  <c:v>17.399999999999999</c:v>
                </c:pt>
                <c:pt idx="5">
                  <c:v>15.5</c:v>
                </c:pt>
                <c:pt idx="6">
                  <c:v>7.6</c:v>
                </c:pt>
                <c:pt idx="7">
                  <c:v>8.8000000000000007</c:v>
                </c:pt>
                <c:pt idx="8">
                  <c:v>12.4</c:v>
                </c:pt>
                <c:pt idx="9">
                  <c:v>10.4</c:v>
                </c:pt>
                <c:pt idx="10">
                  <c:v>10.8</c:v>
                </c:pt>
                <c:pt idx="11">
                  <c:v>11.8</c:v>
                </c:pt>
                <c:pt idx="12">
                  <c:v>12.8</c:v>
                </c:pt>
                <c:pt idx="13">
                  <c:v>12.6</c:v>
                </c:pt>
                <c:pt idx="14">
                  <c:v>11.2</c:v>
                </c:pt>
                <c:pt idx="15">
                  <c:v>11.9</c:v>
                </c:pt>
                <c:pt idx="16" formatCode="0.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41-4F12-8AA3-3D0888FA6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866608"/>
        <c:axId val="891869560"/>
      </c:lineChart>
      <c:catAx>
        <c:axId val="21458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14588032"/>
        <c:crosses val="autoZero"/>
        <c:auto val="1"/>
        <c:lblAlgn val="ctr"/>
        <c:lblOffset val="100"/>
        <c:tickLblSkip val="4"/>
        <c:noMultiLvlLbl val="0"/>
      </c:catAx>
      <c:valAx>
        <c:axId val="214588032"/>
        <c:scaling>
          <c:orientation val="minMax"/>
          <c:max val="1.4"/>
          <c:min val="-0.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 of ATA</a:t>
                </a:r>
              </a:p>
            </c:rich>
          </c:tx>
          <c:layout>
            <c:manualLayout>
              <c:xMode val="edge"/>
              <c:yMode val="edge"/>
              <c:x val="3.9126359205099328E-4"/>
              <c:y val="0.2804277243122387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86496"/>
        <c:crosses val="autoZero"/>
        <c:crossBetween val="midCat"/>
        <c:majorUnit val="0.2"/>
      </c:valAx>
      <c:valAx>
        <c:axId val="89186956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95171616047994001"/>
              <c:y val="0.33934898760906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91866608"/>
        <c:crosses val="max"/>
        <c:crossBetween val="between"/>
        <c:majorUnit val="5"/>
      </c:valAx>
      <c:catAx>
        <c:axId val="891866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186956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9.5238095238095247E-3"/>
          <c:y val="0.92469680212824912"/>
          <c:w val="0.98890663667041623"/>
          <c:h val="6.774386856088726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'3.10'!$A$2</c:f>
              <c:strCache>
                <c:ptCount val="1"/>
                <c:pt idx="0">
                  <c:v>Median for banks with total assets &gt; NOK 75 billion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'3.10'!$B$1:$D$1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'3.10'!$B$2:$D$2</c:f>
              <c:numCache>
                <c:formatCode>0</c:formatCode>
                <c:ptCount val="3"/>
                <c:pt idx="0">
                  <c:v>163.810775673357</c:v>
                </c:pt>
                <c:pt idx="1">
                  <c:v>124.98857684254469</c:v>
                </c:pt>
                <c:pt idx="2">
                  <c:v>179.86771393137658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E-4210-B6E6-938272E42B3D}"/>
            </c:ext>
          </c:extLst>
        </c:ser>
        <c:ser>
          <c:idx val="1"/>
          <c:order val="1"/>
          <c:tx>
            <c:strRef>
              <c:f>'3.10'!$A$3</c:f>
              <c:strCache>
                <c:ptCount val="1"/>
                <c:pt idx="0">
                  <c:v>Median for banks with total assets &lt; NOK 75 billion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'3.10'!$B$1:$D$1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'3.10'!$B$3:$D$3</c:f>
              <c:numCache>
                <c:formatCode>0</c:formatCode>
                <c:ptCount val="3"/>
                <c:pt idx="0">
                  <c:v>347.6277448906244</c:v>
                </c:pt>
                <c:pt idx="1">
                  <c:v>503.47202323325354</c:v>
                </c:pt>
                <c:pt idx="2">
                  <c:v>438.09470717833563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0E-4210-B6E6-938272E42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50803264"/>
        <c:axId val="850809168"/>
      </c:barChart>
      <c:catAx>
        <c:axId val="85080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50809168"/>
        <c:crosses val="autoZero"/>
        <c:auto val="1"/>
        <c:lblAlgn val="ctr"/>
        <c:lblOffset val="100"/>
        <c:noMultiLvlLbl val="0"/>
      </c:catAx>
      <c:valAx>
        <c:axId val="850809168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5080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947448018811777E-3"/>
          <c:y val="0.87618462866008973"/>
          <c:w val="0.98521031525334424"/>
          <c:h val="0.113277963542228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77277840269966"/>
          <c:y val="6.1904795991410161E-2"/>
          <c:w val="0.85279865016872869"/>
          <c:h val="0.77488161348252538"/>
        </c:manualLayout>
      </c:layout>
      <c:lineChart>
        <c:grouping val="standard"/>
        <c:varyColors val="0"/>
        <c:ser>
          <c:idx val="0"/>
          <c:order val="0"/>
          <c:tx>
            <c:strRef>
              <c:f>' 3.11'!$A$5</c:f>
              <c:strCache>
                <c:ptCount val="1"/>
                <c:pt idx="0">
                  <c:v>Growth in consumer lending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 3.11'!$B$4:$L$4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Q1 2018</c:v>
                </c:pt>
              </c:strCache>
            </c:strRef>
          </c:cat>
          <c:val>
            <c:numRef>
              <c:f>' 3.11'!$B$5:$L$5</c:f>
              <c:numCache>
                <c:formatCode>0.0</c:formatCode>
                <c:ptCount val="11"/>
                <c:pt idx="0">
                  <c:v>17.399999999999999</c:v>
                </c:pt>
                <c:pt idx="1">
                  <c:v>1.4</c:v>
                </c:pt>
                <c:pt idx="2">
                  <c:v>3</c:v>
                </c:pt>
                <c:pt idx="3">
                  <c:v>5.0999999999999996</c:v>
                </c:pt>
                <c:pt idx="4">
                  <c:v>7.8</c:v>
                </c:pt>
                <c:pt idx="5">
                  <c:v>9.3000000000000007</c:v>
                </c:pt>
                <c:pt idx="6">
                  <c:v>7.4</c:v>
                </c:pt>
                <c:pt idx="7">
                  <c:v>10</c:v>
                </c:pt>
                <c:pt idx="8">
                  <c:v>15.3</c:v>
                </c:pt>
                <c:pt idx="9">
                  <c:v>13.2</c:v>
                </c:pt>
                <c:pt idx="10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05-45AB-80AC-F4A559A9D048}"/>
            </c:ext>
          </c:extLst>
        </c:ser>
        <c:ser>
          <c:idx val="1"/>
          <c:order val="1"/>
          <c:tx>
            <c:strRef>
              <c:f>' 3.11'!$A$6</c:f>
              <c:strCache>
                <c:ptCount val="1"/>
                <c:pt idx="0">
                  <c:v>C2 households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 3.11'!$B$4:$L$4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Q1 2018</c:v>
                </c:pt>
              </c:strCache>
            </c:strRef>
          </c:cat>
          <c:val>
            <c:numRef>
              <c:f>' 3.11'!$B$6:$L$6</c:f>
              <c:numCache>
                <c:formatCode>0.0</c:formatCode>
                <c:ptCount val="11"/>
                <c:pt idx="0">
                  <c:v>7.1</c:v>
                </c:pt>
                <c:pt idx="1">
                  <c:v>6.7</c:v>
                </c:pt>
                <c:pt idx="2">
                  <c:v>6.5</c:v>
                </c:pt>
                <c:pt idx="3">
                  <c:v>7.2</c:v>
                </c:pt>
                <c:pt idx="4">
                  <c:v>7.2</c:v>
                </c:pt>
                <c:pt idx="5">
                  <c:v>7</c:v>
                </c:pt>
                <c:pt idx="6">
                  <c:v>6.1</c:v>
                </c:pt>
                <c:pt idx="7">
                  <c:v>6.1</c:v>
                </c:pt>
                <c:pt idx="8">
                  <c:v>6.3</c:v>
                </c:pt>
                <c:pt idx="9">
                  <c:v>6.4</c:v>
                </c:pt>
                <c:pt idx="1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05-45AB-80AC-F4A559A9D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668088"/>
        <c:axId val="618669728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18669728"/>
        <c:crosses val="autoZero"/>
        <c:auto val="1"/>
        <c:lblAlgn val="ctr"/>
        <c:lblOffset val="100"/>
        <c:tickMarkSkip val="1"/>
        <c:noMultiLvlLbl val="0"/>
      </c:catAx>
      <c:valAx>
        <c:axId val="6186697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6.6944131983502049E-3"/>
              <c:y val="0.366669982041718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18668088"/>
        <c:crossesAt val="1"/>
        <c:crossBetween val="midCat"/>
        <c:majorUnit val="5"/>
      </c:valAx>
    </c:plotArea>
    <c:legend>
      <c:legendPos val="b"/>
      <c:layout>
        <c:manualLayout>
          <c:xMode val="edge"/>
          <c:yMode val="edge"/>
          <c:x val="0.14218991376077988"/>
          <c:y val="0.93232352534880514"/>
          <c:w val="0.69118766404199483"/>
          <c:h val="6.767647465119491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12223472065992"/>
          <c:y val="3.4749670375710077E-2"/>
          <c:w val="0.86915279340082485"/>
          <c:h val="0.79294468473130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'3.12'!$B$4</c:f>
              <c:strCache>
                <c:ptCount val="1"/>
                <c:pt idx="0">
                  <c:v>31.12.2014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'3.12'!$A$5:$A$9</c:f>
              <c:strCache>
                <c:ptCount val="5"/>
                <c:pt idx="0">
                  <c:v>18–29 yrs</c:v>
                </c:pt>
                <c:pt idx="1">
                  <c:v>30–39 yrs</c:v>
                </c:pt>
                <c:pt idx="2">
                  <c:v>40–49 yrs</c:v>
                </c:pt>
                <c:pt idx="3">
                  <c:v>50–59 yrs</c:v>
                </c:pt>
                <c:pt idx="4">
                  <c:v>Above 60 yrs</c:v>
                </c:pt>
              </c:strCache>
            </c:strRef>
          </c:cat>
          <c:val>
            <c:numRef>
              <c:f>'3.12'!$B$5:$B$9</c:f>
              <c:numCache>
                <c:formatCode>0.0</c:formatCode>
                <c:ptCount val="5"/>
                <c:pt idx="0">
                  <c:v>7.8748380413799204</c:v>
                </c:pt>
                <c:pt idx="1">
                  <c:v>19.684976108684801</c:v>
                </c:pt>
                <c:pt idx="2">
                  <c:v>29.941638663700299</c:v>
                </c:pt>
                <c:pt idx="3">
                  <c:v>24.785289359521499</c:v>
                </c:pt>
                <c:pt idx="4">
                  <c:v>17.713257826713502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E-4B7A-8DB8-026DAB7F152D}"/>
            </c:ext>
          </c:extLst>
        </c:ser>
        <c:ser>
          <c:idx val="1"/>
          <c:order val="1"/>
          <c:tx>
            <c:strRef>
              <c:f>'3.12'!$C$4</c:f>
              <c:strCache>
                <c:ptCount val="1"/>
                <c:pt idx="0">
                  <c:v>31.12.2015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'3.12'!$A$5:$A$9</c:f>
              <c:strCache>
                <c:ptCount val="5"/>
                <c:pt idx="0">
                  <c:v>18–29 yrs</c:v>
                </c:pt>
                <c:pt idx="1">
                  <c:v>30–39 yrs</c:v>
                </c:pt>
                <c:pt idx="2">
                  <c:v>40–49 yrs</c:v>
                </c:pt>
                <c:pt idx="3">
                  <c:v>50–59 yrs</c:v>
                </c:pt>
                <c:pt idx="4">
                  <c:v>Above 60 yrs</c:v>
                </c:pt>
              </c:strCache>
            </c:strRef>
          </c:cat>
          <c:val>
            <c:numRef>
              <c:f>'3.12'!$C$5:$C$9</c:f>
              <c:numCache>
                <c:formatCode>0.0</c:formatCode>
                <c:ptCount val="5"/>
                <c:pt idx="0">
                  <c:v>7.8405737584518302</c:v>
                </c:pt>
                <c:pt idx="1">
                  <c:v>20.3</c:v>
                </c:pt>
                <c:pt idx="2">
                  <c:v>30</c:v>
                </c:pt>
                <c:pt idx="3">
                  <c:v>24.7</c:v>
                </c:pt>
                <c:pt idx="4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3E-4B7A-8DB8-026DAB7F152D}"/>
            </c:ext>
          </c:extLst>
        </c:ser>
        <c:ser>
          <c:idx val="2"/>
          <c:order val="2"/>
          <c:tx>
            <c:strRef>
              <c:f>'3.12'!$D$4</c:f>
              <c:strCache>
                <c:ptCount val="1"/>
                <c:pt idx="0">
                  <c:v>31.12.2016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'3.12'!$A$5:$A$9</c:f>
              <c:strCache>
                <c:ptCount val="5"/>
                <c:pt idx="0">
                  <c:v>18–29 yrs</c:v>
                </c:pt>
                <c:pt idx="1">
                  <c:v>30–39 yrs</c:v>
                </c:pt>
                <c:pt idx="2">
                  <c:v>40–49 yrs</c:v>
                </c:pt>
                <c:pt idx="3">
                  <c:v>50–59 yrs</c:v>
                </c:pt>
                <c:pt idx="4">
                  <c:v>Above 60 yrs</c:v>
                </c:pt>
              </c:strCache>
            </c:strRef>
          </c:cat>
          <c:val>
            <c:numRef>
              <c:f>'3.12'!$D$5:$D$9</c:f>
              <c:numCache>
                <c:formatCode>0.0</c:formatCode>
                <c:ptCount val="5"/>
                <c:pt idx="0">
                  <c:v>8.3000000000000007</c:v>
                </c:pt>
                <c:pt idx="1">
                  <c:v>20.9</c:v>
                </c:pt>
                <c:pt idx="2">
                  <c:v>29.6</c:v>
                </c:pt>
                <c:pt idx="3">
                  <c:v>24.4</c:v>
                </c:pt>
                <c:pt idx="4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3E-4B7A-8DB8-026DAB7F152D}"/>
            </c:ext>
          </c:extLst>
        </c:ser>
        <c:ser>
          <c:idx val="3"/>
          <c:order val="3"/>
          <c:tx>
            <c:strRef>
              <c:f>'3.12'!$E$4</c:f>
              <c:strCache>
                <c:ptCount val="1"/>
                <c:pt idx="0">
                  <c:v>31.12.2017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'3.12'!$A$5:$A$9</c:f>
              <c:strCache>
                <c:ptCount val="5"/>
                <c:pt idx="0">
                  <c:v>18–29 yrs</c:v>
                </c:pt>
                <c:pt idx="1">
                  <c:v>30–39 yrs</c:v>
                </c:pt>
                <c:pt idx="2">
                  <c:v>40–49 yrs</c:v>
                </c:pt>
                <c:pt idx="3">
                  <c:v>50–59 yrs</c:v>
                </c:pt>
                <c:pt idx="4">
                  <c:v>Above 60 yrs</c:v>
                </c:pt>
              </c:strCache>
            </c:strRef>
          </c:cat>
          <c:val>
            <c:numRef>
              <c:f>'3.12'!$E$5:$E$9</c:f>
              <c:numCache>
                <c:formatCode>0.0</c:formatCode>
                <c:ptCount val="5"/>
                <c:pt idx="0">
                  <c:v>7.9</c:v>
                </c:pt>
                <c:pt idx="1">
                  <c:v>21.6</c:v>
                </c:pt>
                <c:pt idx="2">
                  <c:v>29.8</c:v>
                </c:pt>
                <c:pt idx="3">
                  <c:v>25.4</c:v>
                </c:pt>
                <c:pt idx="4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3E-4B7A-8DB8-026DAB7F1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529408"/>
        <c:axId val="262530944"/>
      </c:barChart>
      <c:catAx>
        <c:axId val="26252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</a:defRPr>
            </a:pPr>
            <a:endParaRPr lang="nb-NO"/>
          </a:p>
        </c:txPr>
        <c:crossAx val="262530944"/>
        <c:crosses val="autoZero"/>
        <c:auto val="1"/>
        <c:lblAlgn val="ctr"/>
        <c:lblOffset val="100"/>
        <c:noMultiLvlLbl val="0"/>
      </c:catAx>
      <c:valAx>
        <c:axId val="262530944"/>
        <c:scaling>
          <c:orientation val="minMax"/>
          <c:max val="3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GB" sz="1100" b="0" i="0" u="none" strike="noStrike" baseline="0">
                    <a:effectLst/>
                  </a:rPr>
                  <a:t>Per cent of total consumer loans</a:t>
                </a:r>
                <a:endParaRPr lang="en-US"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5.4926884139482541E-3"/>
              <c:y val="0.20076115485564305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100"/>
              </a:defRPr>
            </a:pPr>
            <a:endParaRPr lang="nb-NO"/>
          </a:p>
        </c:txPr>
        <c:crossAx val="262529408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8.34565054368204E-2"/>
          <c:y val="0.934436800663075"/>
          <c:w val="0.8832694038245219"/>
          <c:h val="6.3734769995855783E-2"/>
        </c:manualLayout>
      </c:layout>
      <c:overlay val="0"/>
      <c:txPr>
        <a:bodyPr/>
        <a:lstStyle/>
        <a:p>
          <a:pPr algn="ctr">
            <a:defRPr lang="nb-NO"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700599925009372E-2"/>
          <c:y val="5.1400554097404488E-2"/>
          <c:w val="0.85120978627671562"/>
          <c:h val="0.72982281860244247"/>
        </c:manualLayout>
      </c:layout>
      <c:lineChart>
        <c:grouping val="standard"/>
        <c:varyColors val="0"/>
        <c:ser>
          <c:idx val="1"/>
          <c:order val="0"/>
          <c:tx>
            <c:strRef>
              <c:f>' 3.13'!$A$5</c:f>
              <c:strCache>
                <c:ptCount val="1"/>
                <c:pt idx="0">
                  <c:v>Net interest income in per cent of ATA  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 3.13'!$B$4:$L$4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Q1 2018</c:v>
                </c:pt>
              </c:strCache>
            </c:strRef>
          </c:cat>
          <c:val>
            <c:numRef>
              <c:f>' 3.13'!$B$5:$L$5</c:f>
              <c:numCache>
                <c:formatCode>0.0</c:formatCode>
                <c:ptCount val="11"/>
                <c:pt idx="0">
                  <c:v>8.8000000000000007</c:v>
                </c:pt>
                <c:pt idx="1">
                  <c:v>11.8</c:v>
                </c:pt>
                <c:pt idx="2">
                  <c:v>12</c:v>
                </c:pt>
                <c:pt idx="3">
                  <c:v>11.3</c:v>
                </c:pt>
                <c:pt idx="4">
                  <c:v>11.6</c:v>
                </c:pt>
                <c:pt idx="5">
                  <c:v>11.6</c:v>
                </c:pt>
                <c:pt idx="6">
                  <c:v>11.4</c:v>
                </c:pt>
                <c:pt idx="7">
                  <c:v>11</c:v>
                </c:pt>
                <c:pt idx="8">
                  <c:v>10.3</c:v>
                </c:pt>
                <c:pt idx="9">
                  <c:v>10.1</c:v>
                </c:pt>
                <c:pt idx="10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6-45F5-A904-5EF5ED67ECDF}"/>
            </c:ext>
          </c:extLst>
        </c:ser>
        <c:ser>
          <c:idx val="2"/>
          <c:order val="1"/>
          <c:tx>
            <c:strRef>
              <c:f>' 3.13'!$A$6</c:f>
              <c:strCache>
                <c:ptCount val="1"/>
                <c:pt idx="0">
                  <c:v>Losses in per cent of gross loans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 3.13'!$B$4:$L$4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Q1 2018</c:v>
                </c:pt>
              </c:strCache>
            </c:strRef>
          </c:cat>
          <c:val>
            <c:numRef>
              <c:f>' 3.13'!$B$6:$L$6</c:f>
              <c:numCache>
                <c:formatCode>0.0</c:formatCode>
                <c:ptCount val="11"/>
                <c:pt idx="0">
                  <c:v>2.2000000000000002</c:v>
                </c:pt>
                <c:pt idx="1">
                  <c:v>3.1</c:v>
                </c:pt>
                <c:pt idx="2">
                  <c:v>2.7</c:v>
                </c:pt>
                <c:pt idx="3">
                  <c:v>1.5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0.4</c:v>
                </c:pt>
                <c:pt idx="8">
                  <c:v>1.6</c:v>
                </c:pt>
                <c:pt idx="9">
                  <c:v>1.2</c:v>
                </c:pt>
                <c:pt idx="10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96-45F5-A904-5EF5ED67ECDF}"/>
            </c:ext>
          </c:extLst>
        </c:ser>
        <c:ser>
          <c:idx val="3"/>
          <c:order val="2"/>
          <c:tx>
            <c:strRef>
              <c:f>' 3.13'!$A$7</c:f>
              <c:strCache>
                <c:ptCount val="1"/>
                <c:pt idx="0">
                  <c:v>Profit in per cent of ATA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 3.13'!$B$4:$L$4</c:f>
              <c:strCach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Q1 2018</c:v>
                </c:pt>
              </c:strCache>
            </c:strRef>
          </c:cat>
          <c:val>
            <c:numRef>
              <c:f>' 3.13'!$B$7:$L$7</c:f>
              <c:numCache>
                <c:formatCode>0.0</c:formatCode>
                <c:ptCount val="11"/>
                <c:pt idx="0">
                  <c:v>3.3</c:v>
                </c:pt>
                <c:pt idx="1">
                  <c:v>5.4</c:v>
                </c:pt>
                <c:pt idx="2">
                  <c:v>5.7</c:v>
                </c:pt>
                <c:pt idx="3">
                  <c:v>6.5</c:v>
                </c:pt>
                <c:pt idx="4">
                  <c:v>6.9</c:v>
                </c:pt>
                <c:pt idx="5">
                  <c:v>7</c:v>
                </c:pt>
                <c:pt idx="6">
                  <c:v>7</c:v>
                </c:pt>
                <c:pt idx="7">
                  <c:v>7.6</c:v>
                </c:pt>
                <c:pt idx="8">
                  <c:v>5.4</c:v>
                </c:pt>
                <c:pt idx="9">
                  <c:v>5.5</c:v>
                </c:pt>
                <c:pt idx="10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96-45F5-A904-5EF5ED67E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414336"/>
        <c:axId val="262415872"/>
      </c:lineChart>
      <c:catAx>
        <c:axId val="262414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2415872"/>
        <c:crosses val="autoZero"/>
        <c:auto val="1"/>
        <c:lblAlgn val="ctr"/>
        <c:lblOffset val="100"/>
        <c:noMultiLvlLbl val="0"/>
      </c:catAx>
      <c:valAx>
        <c:axId val="262415872"/>
        <c:scaling>
          <c:orientation val="minMax"/>
          <c:max val="12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 </a:t>
                </a:r>
              </a:p>
            </c:rich>
          </c:tx>
          <c:layout>
            <c:manualLayout>
              <c:xMode val="edge"/>
              <c:yMode val="edge"/>
              <c:x val="6.21541057367829E-3"/>
              <c:y val="0.3572830501450476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24143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"/>
          <c:y val="0.86348418289819018"/>
          <c:w val="1"/>
          <c:h val="0.136515817101809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5230596175478"/>
          <c:y val="4.8721065633285619E-2"/>
          <c:w val="0.84701687289088867"/>
          <c:h val="0.70310226590039471"/>
        </c:manualLayout>
      </c:layout>
      <c:lineChart>
        <c:grouping val="standard"/>
        <c:varyColors val="0"/>
        <c:ser>
          <c:idx val="0"/>
          <c:order val="0"/>
          <c:tx>
            <c:strRef>
              <c:f>' 3.14'!$A$5</c:f>
              <c:strCache>
                <c:ptCount val="1"/>
                <c:pt idx="0">
                  <c:v>Deposit rate, consumer loan banks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 3.14'!$B$4:$R$4</c:f>
              <c:numCache>
                <c:formatCode>dd/mm/yy;@</c:formatCode>
                <c:ptCount val="17"/>
                <c:pt idx="0">
                  <c:v>41639</c:v>
                </c:pt>
                <c:pt idx="1">
                  <c:v>41729</c:v>
                </c:pt>
                <c:pt idx="2">
                  <c:v>41820</c:v>
                </c:pt>
                <c:pt idx="3">
                  <c:v>41912</c:v>
                </c:pt>
                <c:pt idx="4">
                  <c:v>42004</c:v>
                </c:pt>
                <c:pt idx="5">
                  <c:v>42094</c:v>
                </c:pt>
                <c:pt idx="6">
                  <c:v>42185</c:v>
                </c:pt>
                <c:pt idx="7">
                  <c:v>42277</c:v>
                </c:pt>
                <c:pt idx="8">
                  <c:v>42369</c:v>
                </c:pt>
                <c:pt idx="9">
                  <c:v>42460</c:v>
                </c:pt>
                <c:pt idx="10">
                  <c:v>42551</c:v>
                </c:pt>
                <c:pt idx="11">
                  <c:v>42643</c:v>
                </c:pt>
                <c:pt idx="12">
                  <c:v>42735</c:v>
                </c:pt>
                <c:pt idx="13">
                  <c:v>42825</c:v>
                </c:pt>
                <c:pt idx="14">
                  <c:v>42916</c:v>
                </c:pt>
                <c:pt idx="15">
                  <c:v>43008</c:v>
                </c:pt>
                <c:pt idx="16">
                  <c:v>43100</c:v>
                </c:pt>
              </c:numCache>
            </c:numRef>
          </c:cat>
          <c:val>
            <c:numRef>
              <c:f>' 3.14'!$B$5:$R$5</c:f>
              <c:numCache>
                <c:formatCode>0.00</c:formatCode>
                <c:ptCount val="17"/>
                <c:pt idx="0">
                  <c:v>3.3864479717868989</c:v>
                </c:pt>
                <c:pt idx="1">
                  <c:v>3.3893548335123524</c:v>
                </c:pt>
                <c:pt idx="2">
                  <c:v>3.114231095070167</c:v>
                </c:pt>
                <c:pt idx="3">
                  <c:v>3.0306780388892531</c:v>
                </c:pt>
                <c:pt idx="4">
                  <c:v>2.9458032308850339</c:v>
                </c:pt>
                <c:pt idx="5">
                  <c:v>2.5025234417850406</c:v>
                </c:pt>
                <c:pt idx="6">
                  <c:v>2.4599970636106563</c:v>
                </c:pt>
                <c:pt idx="7">
                  <c:v>2.2077287890915569</c:v>
                </c:pt>
                <c:pt idx="8">
                  <c:v>2.0367757211419817</c:v>
                </c:pt>
                <c:pt idx="9">
                  <c:v>1.8766287017568057</c:v>
                </c:pt>
                <c:pt idx="10">
                  <c:v>1.840000140677738</c:v>
                </c:pt>
                <c:pt idx="11">
                  <c:v>1.7319864872102062</c:v>
                </c:pt>
                <c:pt idx="12">
                  <c:v>1.7537474167194236</c:v>
                </c:pt>
                <c:pt idx="13">
                  <c:v>1.7832307109036416</c:v>
                </c:pt>
                <c:pt idx="14">
                  <c:v>1.8451437571649019</c:v>
                </c:pt>
                <c:pt idx="15">
                  <c:v>1.856063864532687</c:v>
                </c:pt>
                <c:pt idx="16">
                  <c:v>1.8610387524967362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75-4038-9B94-9C0842F696A3}"/>
            </c:ext>
          </c:extLst>
        </c:ser>
        <c:ser>
          <c:idx val="1"/>
          <c:order val="1"/>
          <c:tx>
            <c:strRef>
              <c:f>' 3.14'!$A$6</c:f>
              <c:strCache>
                <c:ptCount val="1"/>
                <c:pt idx="0">
                  <c:v>Deposit rate, all banks combined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 3.14'!$B$4:$R$4</c:f>
              <c:numCache>
                <c:formatCode>dd/mm/yy;@</c:formatCode>
                <c:ptCount val="17"/>
                <c:pt idx="0">
                  <c:v>41639</c:v>
                </c:pt>
                <c:pt idx="1">
                  <c:v>41729</c:v>
                </c:pt>
                <c:pt idx="2">
                  <c:v>41820</c:v>
                </c:pt>
                <c:pt idx="3">
                  <c:v>41912</c:v>
                </c:pt>
                <c:pt idx="4">
                  <c:v>42004</c:v>
                </c:pt>
                <c:pt idx="5">
                  <c:v>42094</c:v>
                </c:pt>
                <c:pt idx="6">
                  <c:v>42185</c:v>
                </c:pt>
                <c:pt idx="7">
                  <c:v>42277</c:v>
                </c:pt>
                <c:pt idx="8">
                  <c:v>42369</c:v>
                </c:pt>
                <c:pt idx="9">
                  <c:v>42460</c:v>
                </c:pt>
                <c:pt idx="10">
                  <c:v>42551</c:v>
                </c:pt>
                <c:pt idx="11">
                  <c:v>42643</c:v>
                </c:pt>
                <c:pt idx="12">
                  <c:v>42735</c:v>
                </c:pt>
                <c:pt idx="13">
                  <c:v>42825</c:v>
                </c:pt>
                <c:pt idx="14">
                  <c:v>42916</c:v>
                </c:pt>
                <c:pt idx="15">
                  <c:v>43008</c:v>
                </c:pt>
                <c:pt idx="16">
                  <c:v>43100</c:v>
                </c:pt>
              </c:numCache>
            </c:numRef>
          </c:cat>
          <c:val>
            <c:numRef>
              <c:f>' 3.14'!$B$6:$R$6</c:f>
              <c:numCache>
                <c:formatCode>0.00</c:formatCode>
                <c:ptCount val="17"/>
                <c:pt idx="0">
                  <c:v>2.4515039624488493</c:v>
                </c:pt>
                <c:pt idx="1">
                  <c:v>2.463883203906398</c:v>
                </c:pt>
                <c:pt idx="2">
                  <c:v>2.2086621554063282</c:v>
                </c:pt>
                <c:pt idx="3">
                  <c:v>2.2238103090899832</c:v>
                </c:pt>
                <c:pt idx="4">
                  <c:v>1.9929157025102473</c:v>
                </c:pt>
                <c:pt idx="5">
                  <c:v>1.6392334847345209</c:v>
                </c:pt>
                <c:pt idx="6">
                  <c:v>1.5130985316419907</c:v>
                </c:pt>
                <c:pt idx="7">
                  <c:v>1.221011178725838</c:v>
                </c:pt>
                <c:pt idx="8">
                  <c:v>0.89004858402153175</c:v>
                </c:pt>
                <c:pt idx="9">
                  <c:v>0.8930998299346069</c:v>
                </c:pt>
                <c:pt idx="10">
                  <c:v>0.73873675941943451</c:v>
                </c:pt>
                <c:pt idx="11">
                  <c:v>0.75598187413028517</c:v>
                </c:pt>
                <c:pt idx="12">
                  <c:v>0.77229760161067507</c:v>
                </c:pt>
                <c:pt idx="13">
                  <c:v>0.80101100756432897</c:v>
                </c:pt>
                <c:pt idx="14">
                  <c:v>0.76823871461534754</c:v>
                </c:pt>
                <c:pt idx="15">
                  <c:v>0.78949174352938611</c:v>
                </c:pt>
                <c:pt idx="16">
                  <c:v>0.79989158272656369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75-4038-9B94-9C0842F69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7218328"/>
        <c:axId val="537220952"/>
      </c:lineChart>
      <c:dateAx>
        <c:axId val="537218328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37220952"/>
        <c:crosses val="autoZero"/>
        <c:auto val="1"/>
        <c:lblOffset val="100"/>
        <c:baseTimeUnit val="days"/>
        <c:majorUnit val="1"/>
        <c:majorTimeUnit val="years"/>
        <c:minorUnit val="1"/>
        <c:minorTimeUnit val="days"/>
      </c:dateAx>
      <c:valAx>
        <c:axId val="5372209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ysClr val="windowText" lastClr="000000"/>
                    </a:solidFill>
                    <a:latin typeface="Museo10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6.4228324459402559E-3"/>
              <c:y val="0.3247308922108262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37218328"/>
        <c:crosses val="autoZero"/>
        <c:crossBetween val="midCat"/>
        <c:majorUnit val="1"/>
        <c:minorUnit val="0.5"/>
      </c:valAx>
    </c:plotArea>
    <c:legend>
      <c:legendPos val="b"/>
      <c:layout>
        <c:manualLayout>
          <c:xMode val="edge"/>
          <c:yMode val="edge"/>
          <c:x val="8.9083239595050632E-3"/>
          <c:y val="0.92105039392995114"/>
          <c:w val="0.97654686914135735"/>
          <c:h val="6.57579541474015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8800149981253"/>
          <c:y val="3.9105125017267581E-2"/>
          <c:w val="0.83182152230971129"/>
          <c:h val="0.814940461389694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'3.A'!$B$1</c:f>
              <c:strCache>
                <c:ptCount val="1"/>
                <c:pt idx="0">
                  <c:v>31.12.2016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'3.A'!$A$2:$A$6</c:f>
              <c:strCache>
                <c:ptCount val="5"/>
                <c:pt idx="0">
                  <c:v>18–29 yrs</c:v>
                </c:pt>
                <c:pt idx="1">
                  <c:v>30–39 yrs</c:v>
                </c:pt>
                <c:pt idx="2">
                  <c:v>40–49 yrs</c:v>
                </c:pt>
                <c:pt idx="3">
                  <c:v>50–59 yrs</c:v>
                </c:pt>
                <c:pt idx="4">
                  <c:v>Above 60 yrs</c:v>
                </c:pt>
              </c:strCache>
            </c:strRef>
          </c:cat>
          <c:val>
            <c:numRef>
              <c:f>'3.A'!$B$2:$B$6</c:f>
              <c:numCache>
                <c:formatCode>General</c:formatCode>
                <c:ptCount val="5"/>
                <c:pt idx="0">
                  <c:v>15.73</c:v>
                </c:pt>
                <c:pt idx="1">
                  <c:v>27.76</c:v>
                </c:pt>
                <c:pt idx="2">
                  <c:v>27.62</c:v>
                </c:pt>
                <c:pt idx="3">
                  <c:v>18.18</c:v>
                </c:pt>
                <c:pt idx="4">
                  <c:v>10.71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7-471E-A174-8B4F77CFC97F}"/>
            </c:ext>
          </c:extLst>
        </c:ser>
        <c:ser>
          <c:idx val="1"/>
          <c:order val="1"/>
          <c:tx>
            <c:strRef>
              <c:f>'3.A'!$C$1</c:f>
              <c:strCache>
                <c:ptCount val="1"/>
                <c:pt idx="0">
                  <c:v>31.12.2017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'3.A'!$A$2:$A$6</c:f>
              <c:strCache>
                <c:ptCount val="5"/>
                <c:pt idx="0">
                  <c:v>18–29 yrs</c:v>
                </c:pt>
                <c:pt idx="1">
                  <c:v>30–39 yrs</c:v>
                </c:pt>
                <c:pt idx="2">
                  <c:v>40–49 yrs</c:v>
                </c:pt>
                <c:pt idx="3">
                  <c:v>50–59 yrs</c:v>
                </c:pt>
                <c:pt idx="4">
                  <c:v>Above 60 yrs</c:v>
                </c:pt>
              </c:strCache>
            </c:strRef>
          </c:cat>
          <c:val>
            <c:numRef>
              <c:f>'3.A'!$C$2:$C$6</c:f>
              <c:numCache>
                <c:formatCode>General</c:formatCode>
                <c:ptCount val="5"/>
                <c:pt idx="0">
                  <c:v>17.39</c:v>
                </c:pt>
                <c:pt idx="1">
                  <c:v>28.599999999999998</c:v>
                </c:pt>
                <c:pt idx="2">
                  <c:v>26.36</c:v>
                </c:pt>
                <c:pt idx="3">
                  <c:v>17.91</c:v>
                </c:pt>
                <c:pt idx="4">
                  <c:v>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B7-471E-A174-8B4F77CFC9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89545488"/>
        <c:axId val="589545816"/>
      </c:barChart>
      <c:catAx>
        <c:axId val="58954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89545816"/>
        <c:crossesAt val="0"/>
        <c:auto val="1"/>
        <c:lblAlgn val="ctr"/>
        <c:lblOffset val="100"/>
        <c:noMultiLvlLbl val="0"/>
      </c:catAx>
      <c:valAx>
        <c:axId val="589545816"/>
        <c:scaling>
          <c:orientation val="minMax"/>
          <c:max val="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GB" sz="1100" b="0" i="0" u="none" strike="noStrike" baseline="0">
                    <a:effectLst/>
                  </a:rPr>
                  <a:t>Per cent of debt collection cases, consumer loans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1.4691788526434196E-2"/>
              <c:y val="0.11609642215775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58954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057799025121859"/>
          <c:y val="0.93625611272275178"/>
          <c:w val="0.46360573678290207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58248968878891"/>
          <c:y val="6.1904795991410161E-2"/>
          <c:w val="0.78375084364454439"/>
          <c:h val="0.8310219643597182"/>
        </c:manualLayout>
      </c:layout>
      <c:lineChart>
        <c:grouping val="standard"/>
        <c:varyColors val="0"/>
        <c:ser>
          <c:idx val="0"/>
          <c:order val="0"/>
          <c:tx>
            <c:strRef>
              <c:f>'3.B'!$B$1</c:f>
              <c:strCache>
                <c:ptCount val="1"/>
                <c:pt idx="0">
                  <c:v>Antall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'3.B'!$A$2:$A$11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'3.B'!$B$2:$B$11</c:f>
              <c:numCache>
                <c:formatCode>General</c:formatCode>
                <c:ptCount val="10"/>
                <c:pt idx="0">
                  <c:v>17863</c:v>
                </c:pt>
                <c:pt idx="1">
                  <c:v>28980</c:v>
                </c:pt>
                <c:pt idx="2">
                  <c:v>32125</c:v>
                </c:pt>
                <c:pt idx="3">
                  <c:v>33250</c:v>
                </c:pt>
                <c:pt idx="4">
                  <c:v>43534</c:v>
                </c:pt>
                <c:pt idx="5">
                  <c:v>46813</c:v>
                </c:pt>
                <c:pt idx="6">
                  <c:v>53648</c:v>
                </c:pt>
                <c:pt idx="7">
                  <c:v>55177</c:v>
                </c:pt>
                <c:pt idx="8">
                  <c:v>61010</c:v>
                </c:pt>
                <c:pt idx="9">
                  <c:v>61209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BF-4C60-81BD-1D5E77B8F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668088"/>
        <c:axId val="618669728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18669728"/>
        <c:crosses val="autoZero"/>
        <c:auto val="1"/>
        <c:lblAlgn val="ctr"/>
        <c:lblOffset val="100"/>
        <c:tickMarkSkip val="1"/>
        <c:noMultiLvlLbl val="0"/>
      </c:catAx>
      <c:valAx>
        <c:axId val="618669728"/>
        <c:scaling>
          <c:orientation val="minMax"/>
          <c:max val="70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sz="1100" b="0" i="0" u="none" strike="noStrike" baseline="0">
                    <a:effectLst/>
                  </a:rPr>
                  <a:t>Number per year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4.1181102362204723E-3"/>
              <c:y val="0.3191255698300870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18668088"/>
        <c:crossesAt val="1"/>
        <c:crossBetween val="midCat"/>
        <c:majorUnit val="1000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225435929419724E-2"/>
          <c:y val="3.9002486893862674E-2"/>
          <c:w val="0.87464255086926013"/>
          <c:h val="0.804927494299433"/>
        </c:manualLayout>
      </c:layout>
      <c:lineChart>
        <c:grouping val="standard"/>
        <c:varyColors val="0"/>
        <c:ser>
          <c:idx val="0"/>
          <c:order val="0"/>
          <c:tx>
            <c:strRef>
              <c:f>'3.15'!$A$3</c:f>
              <c:strCache>
                <c:ptCount val="1"/>
                <c:pt idx="0">
                  <c:v>Losses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'3.15'!$B$2:$J$2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'3.15'!$B$3:$J$3</c:f>
              <c:numCache>
                <c:formatCode>0.0</c:formatCode>
                <c:ptCount val="9"/>
                <c:pt idx="0">
                  <c:v>0.33818618316317717</c:v>
                </c:pt>
                <c:pt idx="1">
                  <c:v>0.23748009634156006</c:v>
                </c:pt>
                <c:pt idx="2">
                  <c:v>0.33628713037251484</c:v>
                </c:pt>
                <c:pt idx="3">
                  <c:v>0.34897050145528341</c:v>
                </c:pt>
                <c:pt idx="4">
                  <c:v>0.27900390083017673</c:v>
                </c:pt>
                <c:pt idx="5">
                  <c:v>0.28713672219901565</c:v>
                </c:pt>
                <c:pt idx="6">
                  <c:v>0.15776115334281154</c:v>
                </c:pt>
                <c:pt idx="7">
                  <c:v>6.6331356320089227E-2</c:v>
                </c:pt>
                <c:pt idx="8">
                  <c:v>7.5719069139191339E-2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85-471B-9119-3BF49A6999B1}"/>
            </c:ext>
          </c:extLst>
        </c:ser>
        <c:ser>
          <c:idx val="1"/>
          <c:order val="1"/>
          <c:tx>
            <c:strRef>
              <c:f>'3.15'!$A$4</c:f>
              <c:strCache>
                <c:ptCount val="1"/>
                <c:pt idx="0">
                  <c:v>Non-performance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'3.15'!$B$2:$J$2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'3.15'!$B$4:$J$4</c:f>
              <c:numCache>
                <c:formatCode>0.0</c:formatCode>
                <c:ptCount val="9"/>
                <c:pt idx="0">
                  <c:v>0.56772779244452598</c:v>
                </c:pt>
                <c:pt idx="1">
                  <c:v>1.7063096204930146</c:v>
                </c:pt>
                <c:pt idx="2">
                  <c:v>2.7111311995172978</c:v>
                </c:pt>
                <c:pt idx="3">
                  <c:v>1.8641397629096841</c:v>
                </c:pt>
                <c:pt idx="4">
                  <c:v>1.8368148180601322</c:v>
                </c:pt>
                <c:pt idx="5">
                  <c:v>1.1648537784641562</c:v>
                </c:pt>
                <c:pt idx="6">
                  <c:v>0.86587386986204595</c:v>
                </c:pt>
                <c:pt idx="7">
                  <c:v>0.80342268045384946</c:v>
                </c:pt>
                <c:pt idx="8">
                  <c:v>0.51646590327508402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85-471B-9119-3BF49A699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3503856"/>
        <c:axId val="1123494672"/>
      </c:lineChart>
      <c:catAx>
        <c:axId val="112350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123494672"/>
        <c:crosses val="autoZero"/>
        <c:auto val="1"/>
        <c:lblAlgn val="ctr"/>
        <c:lblOffset val="100"/>
        <c:noMultiLvlLbl val="0"/>
      </c:catAx>
      <c:valAx>
        <c:axId val="11234946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GB" sz="1100" b="0" i="0" u="none" strike="noStrike" baseline="0">
                    <a:effectLst/>
                  </a:rPr>
                  <a:t>Per cent of loans</a:t>
                </a:r>
                <a:endParaRPr lang="nb-NO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0194975628046491E-3"/>
              <c:y val="0.261387287219018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123503856"/>
        <c:crosses val="autoZero"/>
        <c:crossBetween val="midCat"/>
        <c:majorUnit val="1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60483528667827"/>
          <c:y val="0.92592473184946378"/>
          <c:w val="0.52818966936063672"/>
          <c:h val="6.3576580486494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1605136728151"/>
          <c:y val="5.0925925925925923E-2"/>
          <c:w val="0.85122088112688332"/>
          <c:h val="0.79766869758246817"/>
        </c:manualLayout>
      </c:layout>
      <c:lineChart>
        <c:grouping val="standard"/>
        <c:varyColors val="0"/>
        <c:ser>
          <c:idx val="0"/>
          <c:order val="0"/>
          <c:tx>
            <c:strRef>
              <c:f>'3.C'!$A$4</c:f>
              <c:strCache>
                <c:ptCount val="1"/>
                <c:pt idx="0">
                  <c:v>Corporate market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'3.C'!$B$3:$V$3</c:f>
              <c:numCache>
                <c:formatCode>General</c:formatCode>
                <c:ptCount val="21"/>
                <c:pt idx="0">
                  <c:v>1997</c:v>
                </c:pt>
                <c:pt idx="5">
                  <c:v>2002</c:v>
                </c:pt>
                <c:pt idx="10">
                  <c:v>2007</c:v>
                </c:pt>
                <c:pt idx="15">
                  <c:v>2012</c:v>
                </c:pt>
                <c:pt idx="20">
                  <c:v>2017</c:v>
                </c:pt>
              </c:numCache>
            </c:numRef>
          </c:cat>
          <c:val>
            <c:numRef>
              <c:f>'3.C'!$B$4:$V$4</c:f>
              <c:numCache>
                <c:formatCode>_ * #,##0.00_ ;_ * \-#,##0.00_ ;_ * "-"??_ ;_ @_ </c:formatCode>
                <c:ptCount val="21"/>
                <c:pt idx="0">
                  <c:v>0.02</c:v>
                </c:pt>
                <c:pt idx="1">
                  <c:v>0.19</c:v>
                </c:pt>
                <c:pt idx="2">
                  <c:v>0.27</c:v>
                </c:pt>
                <c:pt idx="3">
                  <c:v>0.41</c:v>
                </c:pt>
                <c:pt idx="4">
                  <c:v>0.61</c:v>
                </c:pt>
                <c:pt idx="5">
                  <c:v>1.44</c:v>
                </c:pt>
                <c:pt idx="6">
                  <c:v>1.5</c:v>
                </c:pt>
                <c:pt idx="7">
                  <c:v>0.33</c:v>
                </c:pt>
                <c:pt idx="8">
                  <c:v>-0.15</c:v>
                </c:pt>
                <c:pt idx="9">
                  <c:v>-0.08</c:v>
                </c:pt>
                <c:pt idx="10">
                  <c:v>2.7915446054875972E-2</c:v>
                </c:pt>
                <c:pt idx="11">
                  <c:v>0.28485137903970764</c:v>
                </c:pt>
                <c:pt idx="12">
                  <c:v>0.39</c:v>
                </c:pt>
                <c:pt idx="13">
                  <c:v>0.44147606302989234</c:v>
                </c:pt>
                <c:pt idx="14">
                  <c:v>0.42</c:v>
                </c:pt>
                <c:pt idx="15">
                  <c:v>0.55000000000000004</c:v>
                </c:pt>
                <c:pt idx="16">
                  <c:v>0.5</c:v>
                </c:pt>
                <c:pt idx="17">
                  <c:v>0.5</c:v>
                </c:pt>
                <c:pt idx="18" formatCode="0.00">
                  <c:v>0.47</c:v>
                </c:pt>
                <c:pt idx="19" formatCode="0.00">
                  <c:v>0.74</c:v>
                </c:pt>
                <c:pt idx="20" formatCode="0.00">
                  <c:v>0.49980475025298843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A-448A-90EC-7E41B1C96C40}"/>
            </c:ext>
          </c:extLst>
        </c:ser>
        <c:ser>
          <c:idx val="1"/>
          <c:order val="1"/>
          <c:tx>
            <c:strRef>
              <c:f>'3.C'!$A$5</c:f>
              <c:strCache>
                <c:ptCount val="1"/>
                <c:pt idx="0">
                  <c:v>Personal market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'3.C'!$B$3:$V$3</c:f>
              <c:numCache>
                <c:formatCode>General</c:formatCode>
                <c:ptCount val="21"/>
                <c:pt idx="0">
                  <c:v>1997</c:v>
                </c:pt>
                <c:pt idx="5">
                  <c:v>2002</c:v>
                </c:pt>
                <c:pt idx="10">
                  <c:v>2007</c:v>
                </c:pt>
                <c:pt idx="15">
                  <c:v>2012</c:v>
                </c:pt>
                <c:pt idx="20">
                  <c:v>2017</c:v>
                </c:pt>
              </c:numCache>
            </c:numRef>
          </c:cat>
          <c:val>
            <c:numRef>
              <c:f>'3.C'!$B$5:$V$5</c:f>
              <c:numCache>
                <c:formatCode>_ * #,##0.00_ ;_ * \-#,##0.00_ ;_ * "-"??_ ;_ @_ </c:formatCode>
                <c:ptCount val="21"/>
                <c:pt idx="0">
                  <c:v>-0.06</c:v>
                </c:pt>
                <c:pt idx="1">
                  <c:v>-0.01</c:v>
                </c:pt>
                <c:pt idx="2">
                  <c:v>-0.01</c:v>
                </c:pt>
                <c:pt idx="3">
                  <c:v>0</c:v>
                </c:pt>
                <c:pt idx="4">
                  <c:v>0.06</c:v>
                </c:pt>
                <c:pt idx="5">
                  <c:v>0.11</c:v>
                </c:pt>
                <c:pt idx="6">
                  <c:v>0.05</c:v>
                </c:pt>
                <c:pt idx="7">
                  <c:v>0.04</c:v>
                </c:pt>
                <c:pt idx="8">
                  <c:v>0.02</c:v>
                </c:pt>
                <c:pt idx="9">
                  <c:v>-0.01</c:v>
                </c:pt>
                <c:pt idx="10">
                  <c:v>4.0109474314215514E-2</c:v>
                </c:pt>
                <c:pt idx="11">
                  <c:v>7.4737707622716615E-2</c:v>
                </c:pt>
                <c:pt idx="12">
                  <c:v>0.16</c:v>
                </c:pt>
                <c:pt idx="13">
                  <c:v>0.14630607769342166</c:v>
                </c:pt>
                <c:pt idx="14">
                  <c:v>0.16</c:v>
                </c:pt>
                <c:pt idx="15">
                  <c:v>0.12</c:v>
                </c:pt>
                <c:pt idx="16">
                  <c:v>0.13</c:v>
                </c:pt>
                <c:pt idx="17">
                  <c:v>0.08</c:v>
                </c:pt>
                <c:pt idx="18" formatCode="0.00">
                  <c:v>-0.02</c:v>
                </c:pt>
                <c:pt idx="19" formatCode="0.00">
                  <c:v>0.11</c:v>
                </c:pt>
                <c:pt idx="20" formatCode="0.00">
                  <c:v>0.22618196301948118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A-448A-90EC-7E41B1C96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971712"/>
        <c:axId val="153993984"/>
      </c:lineChart>
      <c:catAx>
        <c:axId val="15397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53993984"/>
        <c:crosses val="autoZero"/>
        <c:auto val="1"/>
        <c:lblAlgn val="ctr"/>
        <c:lblOffset val="100"/>
        <c:noMultiLvlLbl val="0"/>
      </c:catAx>
      <c:valAx>
        <c:axId val="153993984"/>
        <c:scaling>
          <c:orientation val="minMax"/>
          <c:min val="-0.2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sz="1100" b="0" i="0" u="none" strike="noStrike" baseline="0">
                    <a:effectLst/>
                  </a:rPr>
                  <a:t>Per cent of loans</a:t>
                </a:r>
                <a:endParaRPr lang="nb-NO" b="0"/>
              </a:p>
            </c:rich>
          </c:tx>
          <c:layout>
            <c:manualLayout>
              <c:xMode val="edge"/>
              <c:yMode val="edge"/>
              <c:x val="7.05609895648857E-3"/>
              <c:y val="0.2432392094947000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53971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777574948460159"/>
          <c:y val="0.93773090702993744"/>
          <c:w val="0.71367572133068136"/>
          <c:h val="6.22690929700625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  <a:cs typeface="Arial" panose="020B0604020202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AE006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5F-4F75-925B-2A096BD7097F}"/>
              </c:ext>
            </c:extLst>
          </c:dPt>
          <c:dPt>
            <c:idx val="1"/>
            <c:bubble3D val="0"/>
            <c:spPr>
              <a:solidFill>
                <a:srgbClr val="08C1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5F-4F75-925B-2A096BD7097F}"/>
              </c:ext>
            </c:extLst>
          </c:dPt>
          <c:dPt>
            <c:idx val="2"/>
            <c:bubble3D val="0"/>
            <c:spPr>
              <a:solidFill>
                <a:srgbClr val="3816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5F-4F75-925B-2A096BD7097F}"/>
              </c:ext>
            </c:extLst>
          </c:dPt>
          <c:dPt>
            <c:idx val="3"/>
            <c:bubble3D val="0"/>
            <c:spPr>
              <a:solidFill>
                <a:srgbClr val="ADC4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F5F-4F75-925B-2A096BD7097F}"/>
              </c:ext>
            </c:extLst>
          </c:dPt>
          <c:dPt>
            <c:idx val="4"/>
            <c:bubble3D val="0"/>
            <c:spPr>
              <a:solidFill>
                <a:srgbClr val="294C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F5F-4F75-925B-2A096BD7097F}"/>
              </c:ext>
            </c:extLst>
          </c:dPt>
          <c:dPt>
            <c:idx val="5"/>
            <c:bubble3D val="0"/>
            <c:spPr>
              <a:solidFill>
                <a:srgbClr val="E58CA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F5F-4F75-925B-2A096BD7097F}"/>
              </c:ext>
            </c:extLst>
          </c:dPt>
          <c:dPt>
            <c:idx val="6"/>
            <c:bubble3D val="0"/>
            <c:spPr>
              <a:solidFill>
                <a:srgbClr val="3851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F5F-4F75-925B-2A096BD7097F}"/>
              </c:ext>
            </c:extLst>
          </c:dPt>
          <c:dPt>
            <c:idx val="7"/>
            <c:bubble3D val="0"/>
            <c:spPr>
              <a:solidFill>
                <a:srgbClr val="FF834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F5F-4F75-925B-2A096BD7097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5F-4F75-925B-2A096BD7097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5F-4F75-925B-2A096BD7097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5F-4F75-925B-2A096BD7097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5F-4F75-925B-2A096BD7097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5F-4F75-925B-2A096BD7097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5F-4F75-925B-2A096BD7097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5F-4F75-925B-2A096BD7097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5F-4F75-925B-2A096BD70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'3.D'!$A$3:$A$10</c:f>
              <c:strCache>
                <c:ptCount val="8"/>
                <c:pt idx="0">
                  <c:v>Agriculture, forestry and fisheries</c:v>
                </c:pt>
                <c:pt idx="1">
                  <c:v>Oil, offshore pipeline transport etc.</c:v>
                </c:pt>
                <c:pt idx="2">
                  <c:v>Manufacturing</c:v>
                </c:pt>
                <c:pt idx="3">
                  <c:v>Construction</c:v>
                </c:pt>
                <c:pt idx="4">
                  <c:v>Retail trade, motor vehicle repairs</c:v>
                </c:pt>
                <c:pt idx="5">
                  <c:v>Sale and management of real property</c:v>
                </c:pt>
                <c:pt idx="6">
                  <c:v>Professional, financial and business services</c:v>
                </c:pt>
                <c:pt idx="7">
                  <c:v>Other</c:v>
                </c:pt>
              </c:strCache>
            </c:strRef>
          </c:cat>
          <c:val>
            <c:numRef>
              <c:f>'3.D'!$B$3:$B$10</c:f>
              <c:numCache>
                <c:formatCode>0%</c:formatCode>
                <c:ptCount val="8"/>
                <c:pt idx="0">
                  <c:v>0.10517530632974811</c:v>
                </c:pt>
                <c:pt idx="1">
                  <c:v>0.10654839847866768</c:v>
                </c:pt>
                <c:pt idx="2">
                  <c:v>4.908561741430785E-2</c:v>
                </c:pt>
                <c:pt idx="3">
                  <c:v>0.12503761151974288</c:v>
                </c:pt>
                <c:pt idx="4">
                  <c:v>5.4846085643156989E-2</c:v>
                </c:pt>
                <c:pt idx="5">
                  <c:v>0.39293752061193921</c:v>
                </c:pt>
                <c:pt idx="6">
                  <c:v>0.1029825418426944</c:v>
                </c:pt>
                <c:pt idx="7">
                  <c:v>6.3386918159742914E-2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F5F-4F75-925B-2A096BD70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330596175478063"/>
          <c:y val="5.2620803978450065E-2"/>
          <c:w val="0.32240832395950503"/>
          <c:h val="0.894758392043099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403074615673"/>
          <c:y val="4.078053413643816E-2"/>
          <c:w val="0.80032545931758525"/>
          <c:h val="0.81595386103052903"/>
        </c:manualLayout>
      </c:layout>
      <c:lineChart>
        <c:grouping val="standard"/>
        <c:varyColors val="0"/>
        <c:ser>
          <c:idx val="0"/>
          <c:order val="0"/>
          <c:tx>
            <c:strRef>
              <c:f>'3.2'!$B$1</c:f>
              <c:strCache>
                <c:ptCount val="1"/>
                <c:pt idx="0">
                  <c:v>Net interest income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'3.2'!$A$2:$A$19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Q1 2018</c:v>
                </c:pt>
              </c:strCache>
            </c:strRef>
          </c:cat>
          <c:val>
            <c:numRef>
              <c:f>'3.2'!$B$2:$B$19</c:f>
              <c:numCache>
                <c:formatCode>0.00</c:formatCode>
                <c:ptCount val="18"/>
                <c:pt idx="0">
                  <c:v>2.2597116342811341</c:v>
                </c:pt>
                <c:pt idx="1">
                  <c:v>2.246118382039739</c:v>
                </c:pt>
                <c:pt idx="2">
                  <c:v>1.986392993349815</c:v>
                </c:pt>
                <c:pt idx="3">
                  <c:v>1.8998427351210108</c:v>
                </c:pt>
                <c:pt idx="4">
                  <c:v>1.8013034099310317</c:v>
                </c:pt>
                <c:pt idx="5">
                  <c:v>1.6569402746521067</c:v>
                </c:pt>
                <c:pt idx="6">
                  <c:v>1.5680761846660902</c:v>
                </c:pt>
                <c:pt idx="7">
                  <c:v>1.5676854634058139</c:v>
                </c:pt>
                <c:pt idx="8">
                  <c:v>1.5137144834374365</c:v>
                </c:pt>
                <c:pt idx="9">
                  <c:v>1.5081559432977325</c:v>
                </c:pt>
                <c:pt idx="10">
                  <c:v>1.4733463861945084</c:v>
                </c:pt>
                <c:pt idx="11">
                  <c:v>1.4739441777691689</c:v>
                </c:pt>
                <c:pt idx="12">
                  <c:v>1.5432150575422816</c:v>
                </c:pt>
                <c:pt idx="13">
                  <c:v>1.5488863302999498</c:v>
                </c:pt>
                <c:pt idx="14">
                  <c:v>1.5614467530644709</c:v>
                </c:pt>
                <c:pt idx="15">
                  <c:v>1.612216237569863</c:v>
                </c:pt>
                <c:pt idx="16">
                  <c:v>1.7201938485334589</c:v>
                </c:pt>
                <c:pt idx="17">
                  <c:v>1.7510632213739139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92-486C-BFB3-FBE6FACB5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58592"/>
        <c:axId val="206960128"/>
      </c:lineChart>
      <c:lineChart>
        <c:grouping val="standard"/>
        <c:varyColors val="0"/>
        <c:ser>
          <c:idx val="1"/>
          <c:order val="1"/>
          <c:tx>
            <c:strRef>
              <c:f>'3.2'!$C$1</c:f>
              <c:strCache>
                <c:ptCount val="1"/>
                <c:pt idx="0">
                  <c:v>Cost/income (right-hand scale)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'3.2'!$A$2:$A$19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Q1 2018</c:v>
                </c:pt>
              </c:strCache>
            </c:strRef>
          </c:cat>
          <c:val>
            <c:numRef>
              <c:f>'3.2'!$C$2:$C$19</c:f>
              <c:numCache>
                <c:formatCode>0.0</c:formatCode>
                <c:ptCount val="18"/>
                <c:pt idx="0">
                  <c:v>63.79661016949153</c:v>
                </c:pt>
                <c:pt idx="1">
                  <c:v>65.600349203379793</c:v>
                </c:pt>
                <c:pt idx="2">
                  <c:v>63.79623833795344</c:v>
                </c:pt>
                <c:pt idx="3">
                  <c:v>62.613728054311238</c:v>
                </c:pt>
                <c:pt idx="4">
                  <c:v>59.481650533826503</c:v>
                </c:pt>
                <c:pt idx="5">
                  <c:v>58.062569400859367</c:v>
                </c:pt>
                <c:pt idx="6">
                  <c:v>54.699635441432868</c:v>
                </c:pt>
                <c:pt idx="7">
                  <c:v>56.723348593852194</c:v>
                </c:pt>
                <c:pt idx="8">
                  <c:v>58.630379075726779</c:v>
                </c:pt>
                <c:pt idx="9">
                  <c:v>54.932327789374455</c:v>
                </c:pt>
                <c:pt idx="10">
                  <c:v>58.132593297729876</c:v>
                </c:pt>
                <c:pt idx="11">
                  <c:v>55.368448821667251</c:v>
                </c:pt>
                <c:pt idx="12">
                  <c:v>52.562179646029236</c:v>
                </c:pt>
                <c:pt idx="13">
                  <c:v>48.674318068343538</c:v>
                </c:pt>
                <c:pt idx="14">
                  <c:v>47.248604222396139</c:v>
                </c:pt>
                <c:pt idx="15">
                  <c:v>46.655720116483643</c:v>
                </c:pt>
                <c:pt idx="16">
                  <c:v>47.482485937247844</c:v>
                </c:pt>
                <c:pt idx="17">
                  <c:v>45.4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92-486C-BFB3-FBE6FACB5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360776"/>
        <c:axId val="918359792"/>
      </c:lineChart>
      <c:catAx>
        <c:axId val="20695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 algn="ctr" rtl="0">
              <a:defRPr/>
            </a:pPr>
            <a:endParaRPr lang="nb-NO"/>
          </a:p>
        </c:txPr>
        <c:crossAx val="2069601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206960128"/>
        <c:scaling>
          <c:orientation val="minMax"/>
          <c:max val="3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</a:t>
                </a:r>
                <a:r>
                  <a:rPr lang="en-US" b="0" baseline="0"/>
                  <a:t> cent of ATA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5.0380577427821521E-3"/>
              <c:y val="0.269154855643044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6958592"/>
        <c:crosses val="autoZero"/>
        <c:crossBetween val="midCat"/>
        <c:majorUnit val="1"/>
      </c:valAx>
      <c:valAx>
        <c:axId val="918359792"/>
        <c:scaling>
          <c:orientation val="minMax"/>
          <c:min val="20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9554484439445069"/>
              <c:y val="0.34890647879541375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918360776"/>
        <c:crosses val="max"/>
        <c:crossBetween val="between"/>
        <c:majorUnit val="20"/>
        <c:minorUnit val="10"/>
      </c:valAx>
      <c:catAx>
        <c:axId val="91836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83597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7086614173228317E-3"/>
          <c:y val="0.93957259289957173"/>
          <c:w val="0.99716085489313833"/>
          <c:h val="5.950821936731593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Museo100"/>
          <a:cs typeface="Calibri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940569928758891E-2"/>
          <c:y val="3.9105125017267581E-2"/>
          <c:w val="0.86263085864266964"/>
          <c:h val="0.70716507804945439"/>
        </c:manualLayout>
      </c:layout>
      <c:lineChart>
        <c:grouping val="standard"/>
        <c:varyColors val="0"/>
        <c:ser>
          <c:idx val="0"/>
          <c:order val="0"/>
          <c:tx>
            <c:strRef>
              <c:f>'3.E'!$A$4</c:f>
              <c:strCache>
                <c:ptCount val="1"/>
                <c:pt idx="0">
                  <c:v>Construction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'3.E'!$B$3:$J$3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'3.E'!$B$4:$J$4</c:f>
              <c:numCache>
                <c:formatCode>0.00</c:formatCode>
                <c:ptCount val="9"/>
                <c:pt idx="0">
                  <c:v>0.79</c:v>
                </c:pt>
                <c:pt idx="1">
                  <c:v>0.79</c:v>
                </c:pt>
                <c:pt idx="2">
                  <c:v>0.89</c:v>
                </c:pt>
                <c:pt idx="3">
                  <c:v>0.7</c:v>
                </c:pt>
                <c:pt idx="4">
                  <c:v>0.65533651420736549</c:v>
                </c:pt>
                <c:pt idx="5">
                  <c:v>0.3956189208987137</c:v>
                </c:pt>
                <c:pt idx="6">
                  <c:v>0.67514428712225938</c:v>
                </c:pt>
                <c:pt idx="7">
                  <c:v>0.4360315734314017</c:v>
                </c:pt>
                <c:pt idx="8">
                  <c:v>9.4191061669863616E-2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49-45FD-9EC3-45C606700B64}"/>
            </c:ext>
          </c:extLst>
        </c:ser>
        <c:ser>
          <c:idx val="1"/>
          <c:order val="1"/>
          <c:tx>
            <c:strRef>
              <c:f>'3.E'!$A$5</c:f>
              <c:strCache>
                <c:ptCount val="1"/>
                <c:pt idx="0">
                  <c:v>Oil, offshore, pipeline transport etc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'3.E'!$B$3:$J$3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'3.E'!$B$5:$J$5</c:f>
              <c:numCache>
                <c:formatCode>0.00</c:formatCode>
                <c:ptCount val="9"/>
                <c:pt idx="0">
                  <c:v>1.26</c:v>
                </c:pt>
                <c:pt idx="1">
                  <c:v>0.78</c:v>
                </c:pt>
                <c:pt idx="2">
                  <c:v>0.59</c:v>
                </c:pt>
                <c:pt idx="3">
                  <c:v>1.54</c:v>
                </c:pt>
                <c:pt idx="4">
                  <c:v>1.64</c:v>
                </c:pt>
                <c:pt idx="5">
                  <c:v>0.89</c:v>
                </c:pt>
                <c:pt idx="6">
                  <c:v>1.591</c:v>
                </c:pt>
                <c:pt idx="7">
                  <c:v>3.8809999999999998</c:v>
                </c:pt>
                <c:pt idx="8">
                  <c:v>1.6676534407989183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9-45FD-9EC3-45C606700B64}"/>
            </c:ext>
          </c:extLst>
        </c:ser>
        <c:ser>
          <c:idx val="2"/>
          <c:order val="2"/>
          <c:tx>
            <c:strRef>
              <c:f>'3.E'!$A$7</c:f>
              <c:strCache>
                <c:ptCount val="1"/>
                <c:pt idx="0">
                  <c:v>Agriculture, forestry and fisheries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'3.E'!$B$3:$J$3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'3.E'!$B$7:$J$7</c:f>
              <c:numCache>
                <c:formatCode>0.00</c:formatCode>
                <c:ptCount val="9"/>
                <c:pt idx="0">
                  <c:v>0.24</c:v>
                </c:pt>
                <c:pt idx="1">
                  <c:v>0.14000000000000001</c:v>
                </c:pt>
                <c:pt idx="2">
                  <c:v>0.15</c:v>
                </c:pt>
                <c:pt idx="3">
                  <c:v>0.12</c:v>
                </c:pt>
                <c:pt idx="4">
                  <c:v>0.14067607670746099</c:v>
                </c:pt>
                <c:pt idx="5">
                  <c:v>0.19753138692100358</c:v>
                </c:pt>
                <c:pt idx="6">
                  <c:v>-3.6707342704447969E-2</c:v>
                </c:pt>
                <c:pt idx="7">
                  <c:v>9.6852663990992294E-2</c:v>
                </c:pt>
                <c:pt idx="8">
                  <c:v>3.3356465664398101E-2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49-45FD-9EC3-45C606700B64}"/>
            </c:ext>
          </c:extLst>
        </c:ser>
        <c:ser>
          <c:idx val="3"/>
          <c:order val="3"/>
          <c:tx>
            <c:strRef>
              <c:f>'3.E'!$A$6</c:f>
              <c:strCache>
                <c:ptCount val="1"/>
                <c:pt idx="0">
                  <c:v>Professional, financial and business services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'3.E'!$B$3:$J$3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'3.E'!$B$6:$J$6</c:f>
              <c:numCache>
                <c:formatCode>0.00</c:formatCode>
                <c:ptCount val="9"/>
                <c:pt idx="0">
                  <c:v>0.64</c:v>
                </c:pt>
                <c:pt idx="1">
                  <c:v>0.34</c:v>
                </c:pt>
                <c:pt idx="2">
                  <c:v>0.3</c:v>
                </c:pt>
                <c:pt idx="3">
                  <c:v>0.46</c:v>
                </c:pt>
                <c:pt idx="4">
                  <c:v>0.25567581498947678</c:v>
                </c:pt>
                <c:pt idx="5">
                  <c:v>0.58643100299230966</c:v>
                </c:pt>
                <c:pt idx="6">
                  <c:v>0.28200579245287721</c:v>
                </c:pt>
                <c:pt idx="7">
                  <c:v>0.67426550783242656</c:v>
                </c:pt>
                <c:pt idx="8">
                  <c:v>0.64327996178556279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49-45FD-9EC3-45C606700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092224"/>
        <c:axId val="85093760"/>
      </c:lineChart>
      <c:catAx>
        <c:axId val="8509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85093760"/>
        <c:crosses val="autoZero"/>
        <c:auto val="1"/>
        <c:lblAlgn val="ctr"/>
        <c:lblOffset val="100"/>
        <c:noMultiLvlLbl val="0"/>
      </c:catAx>
      <c:valAx>
        <c:axId val="85093760"/>
        <c:scaling>
          <c:orientation val="minMax"/>
          <c:max val="4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sz="1100" b="0" i="0" u="none" strike="noStrike" baseline="0">
                    <a:effectLst/>
                  </a:rPr>
                  <a:t>Per cent of loans</a:t>
                </a:r>
                <a:endParaRPr lang="nb-NO" b="0"/>
              </a:p>
            </c:rich>
          </c:tx>
          <c:layout>
            <c:manualLayout>
              <c:xMode val="edge"/>
              <c:yMode val="edge"/>
              <c:x val="0"/>
              <c:y val="0.2847998342312474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5092224"/>
        <c:crosses val="autoZero"/>
        <c:crossBetween val="midCat"/>
        <c:majorUnit val="1"/>
        <c:minorUnit val="0.5"/>
      </c:valAx>
    </c:plotArea>
    <c:legend>
      <c:legendPos val="b"/>
      <c:layout>
        <c:manualLayout>
          <c:xMode val="edge"/>
          <c:yMode val="edge"/>
          <c:x val="2.5524934383202099E-3"/>
          <c:y val="0.82748059124188422"/>
          <c:w val="0.9974475065616798"/>
          <c:h val="0.16901063682829121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28960673204808E-2"/>
          <c:y val="3.9208304766653511E-2"/>
          <c:w val="0.85717347429498725"/>
          <c:h val="0.69249260728952422"/>
        </c:manualLayout>
      </c:layout>
      <c:lineChart>
        <c:grouping val="standard"/>
        <c:varyColors val="0"/>
        <c:ser>
          <c:idx val="1"/>
          <c:order val="0"/>
          <c:tx>
            <c:strRef>
              <c:f>'3.F'!$A$4</c:f>
              <c:strCache>
                <c:ptCount val="1"/>
                <c:pt idx="0">
                  <c:v>Construction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'3.F'!$B$3:$J$3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'3.F'!$B$4:$J$4</c:f>
              <c:numCache>
                <c:formatCode>0.0</c:formatCode>
                <c:ptCount val="9"/>
                <c:pt idx="0">
                  <c:v>1.06</c:v>
                </c:pt>
                <c:pt idx="1">
                  <c:v>1.27</c:v>
                </c:pt>
                <c:pt idx="2">
                  <c:v>1.21</c:v>
                </c:pt>
                <c:pt idx="3">
                  <c:v>2.4300000000000002</c:v>
                </c:pt>
                <c:pt idx="4">
                  <c:v>1.06</c:v>
                </c:pt>
                <c:pt idx="5">
                  <c:v>1.39</c:v>
                </c:pt>
                <c:pt idx="6">
                  <c:v>1.62</c:v>
                </c:pt>
                <c:pt idx="7">
                  <c:v>1.64</c:v>
                </c:pt>
                <c:pt idx="8" formatCode="0.00">
                  <c:v>1.3758587618766214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29-4400-B178-D44281569D28}"/>
            </c:ext>
          </c:extLst>
        </c:ser>
        <c:ser>
          <c:idx val="4"/>
          <c:order val="1"/>
          <c:tx>
            <c:strRef>
              <c:f>'3.F'!$A$5</c:f>
              <c:strCache>
                <c:ptCount val="1"/>
                <c:pt idx="0">
                  <c:v>Oil, offshore, pipeline transport etc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'3.F'!$B$3:$J$3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'3.F'!$B$5:$J$5</c:f>
              <c:numCache>
                <c:formatCode>0.0</c:formatCode>
                <c:ptCount val="9"/>
                <c:pt idx="0">
                  <c:v>2.46</c:v>
                </c:pt>
                <c:pt idx="1">
                  <c:v>2.42</c:v>
                </c:pt>
                <c:pt idx="2">
                  <c:v>4.4000000000000004</c:v>
                </c:pt>
                <c:pt idx="3">
                  <c:v>5.27</c:v>
                </c:pt>
                <c:pt idx="4">
                  <c:v>4.5</c:v>
                </c:pt>
                <c:pt idx="5">
                  <c:v>2.4900000000000002</c:v>
                </c:pt>
                <c:pt idx="6">
                  <c:v>3.0760000000000001</c:v>
                </c:pt>
                <c:pt idx="7">
                  <c:v>8.92</c:v>
                </c:pt>
                <c:pt idx="8" formatCode="0.00">
                  <c:v>6.5021964919222439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29-4400-B178-D44281569D28}"/>
            </c:ext>
          </c:extLst>
        </c:ser>
        <c:ser>
          <c:idx val="3"/>
          <c:order val="2"/>
          <c:tx>
            <c:strRef>
              <c:f>'3.F'!$A$7</c:f>
              <c:strCache>
                <c:ptCount val="1"/>
                <c:pt idx="0">
                  <c:v>Agriculture, forestry and fisheries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'3.F'!$B$3:$J$3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'3.F'!$B$7:$J$7</c:f>
              <c:numCache>
                <c:formatCode>0.0</c:formatCode>
                <c:ptCount val="9"/>
                <c:pt idx="0">
                  <c:v>1.74</c:v>
                </c:pt>
                <c:pt idx="1">
                  <c:v>1.52</c:v>
                </c:pt>
                <c:pt idx="2">
                  <c:v>1.59</c:v>
                </c:pt>
                <c:pt idx="3">
                  <c:v>1.38</c:v>
                </c:pt>
                <c:pt idx="4">
                  <c:v>1.1299999999999999</c:v>
                </c:pt>
                <c:pt idx="5">
                  <c:v>1.57</c:v>
                </c:pt>
                <c:pt idx="6">
                  <c:v>0.65</c:v>
                </c:pt>
                <c:pt idx="7">
                  <c:v>0.42</c:v>
                </c:pt>
                <c:pt idx="8" formatCode="0.00">
                  <c:v>0.46693395160620832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29-4400-B178-D44281569D28}"/>
            </c:ext>
          </c:extLst>
        </c:ser>
        <c:ser>
          <c:idx val="2"/>
          <c:order val="3"/>
          <c:tx>
            <c:strRef>
              <c:f>'3.F'!$A$6</c:f>
              <c:strCache>
                <c:ptCount val="1"/>
                <c:pt idx="0">
                  <c:v>Professional, financial and business services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'3.F'!$B$3:$J$3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'3.F'!$B$6:$J$6</c:f>
              <c:numCache>
                <c:formatCode>0.0</c:formatCode>
                <c:ptCount val="9"/>
                <c:pt idx="0">
                  <c:v>2.71</c:v>
                </c:pt>
                <c:pt idx="1">
                  <c:v>2.46</c:v>
                </c:pt>
                <c:pt idx="2">
                  <c:v>4.0999999999999996</c:v>
                </c:pt>
                <c:pt idx="3">
                  <c:v>1.48</c:v>
                </c:pt>
                <c:pt idx="4">
                  <c:v>4.38</c:v>
                </c:pt>
                <c:pt idx="5">
                  <c:v>2.62</c:v>
                </c:pt>
                <c:pt idx="6">
                  <c:v>3.7</c:v>
                </c:pt>
                <c:pt idx="7">
                  <c:v>2.37</c:v>
                </c:pt>
                <c:pt idx="8" formatCode="0.00">
                  <c:v>1.3718953633039368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29-4400-B178-D44281569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695808"/>
        <c:axId val="118697344"/>
      </c:lineChart>
      <c:catAx>
        <c:axId val="11869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8697344"/>
        <c:crosses val="autoZero"/>
        <c:auto val="1"/>
        <c:lblAlgn val="ctr"/>
        <c:lblOffset val="100"/>
        <c:noMultiLvlLbl val="0"/>
      </c:catAx>
      <c:valAx>
        <c:axId val="1186973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sz="1100" b="0" i="0" u="none" strike="noStrike" baseline="0">
                    <a:effectLst/>
                  </a:rPr>
                  <a:t>Per cent of loans</a:t>
                </a:r>
                <a:endParaRPr lang="nb-NO" b="0"/>
              </a:p>
            </c:rich>
          </c:tx>
          <c:layout>
            <c:manualLayout>
              <c:xMode val="edge"/>
              <c:yMode val="edge"/>
              <c:x val="4.7585049376982439E-3"/>
              <c:y val="0.24193657850816142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118695808"/>
        <c:crosses val="autoZero"/>
        <c:crossBetween val="midCat"/>
        <c:majorUnit val="2"/>
        <c:minorUnit val="1"/>
      </c:valAx>
    </c:plotArea>
    <c:legend>
      <c:legendPos val="b"/>
      <c:layout>
        <c:manualLayout>
          <c:xMode val="edge"/>
          <c:yMode val="edge"/>
          <c:x val="7.4302181175017246E-2"/>
          <c:y val="0.81764638259267719"/>
          <c:w val="0.71339880711400239"/>
          <c:h val="0.1717995276975602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24465691788527"/>
          <c:y val="4.078053413643816E-2"/>
          <c:w val="0.82248143982002253"/>
          <c:h val="0.75498632407791133"/>
        </c:manualLayout>
      </c:layout>
      <c:lineChart>
        <c:grouping val="standard"/>
        <c:varyColors val="0"/>
        <c:ser>
          <c:idx val="0"/>
          <c:order val="0"/>
          <c:tx>
            <c:strRef>
              <c:f>'3.16'!$A$2</c:f>
              <c:strCache>
                <c:ptCount val="1"/>
                <c:pt idx="0">
                  <c:v>Norway, term &gt; 1 yr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'3.16'!$B$1:$I$1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31.03.2018</c:v>
                </c:pt>
              </c:strCache>
            </c:strRef>
          </c:cat>
          <c:val>
            <c:numRef>
              <c:f>'3.16'!$B$2:$I$2</c:f>
              <c:numCache>
                <c:formatCode>0</c:formatCode>
                <c:ptCount val="8"/>
                <c:pt idx="0" formatCode="General">
                  <c:v>39</c:v>
                </c:pt>
                <c:pt idx="1">
                  <c:v>39</c:v>
                </c:pt>
                <c:pt idx="2">
                  <c:v>37</c:v>
                </c:pt>
                <c:pt idx="3">
                  <c:v>34</c:v>
                </c:pt>
                <c:pt idx="4" formatCode="General">
                  <c:v>34</c:v>
                </c:pt>
                <c:pt idx="5" formatCode="General">
                  <c:v>34</c:v>
                </c:pt>
                <c:pt idx="6" formatCode="General">
                  <c:v>37</c:v>
                </c:pt>
                <c:pt idx="7">
                  <c:v>38.228964948234058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9-4074-A531-EF90A87BE7E7}"/>
            </c:ext>
          </c:extLst>
        </c:ser>
        <c:ser>
          <c:idx val="1"/>
          <c:order val="1"/>
          <c:tx>
            <c:strRef>
              <c:f>'3.16'!$A$3</c:f>
              <c:strCache>
                <c:ptCount val="1"/>
                <c:pt idx="0">
                  <c:v>Foreign, term &gt; 1 yr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'3.16'!$B$1:$I$1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31.03.2018</c:v>
                </c:pt>
              </c:strCache>
            </c:strRef>
          </c:cat>
          <c:val>
            <c:numRef>
              <c:f>'3.16'!$B$3:$I$3</c:f>
              <c:numCache>
                <c:formatCode>0</c:formatCode>
                <c:ptCount val="8"/>
                <c:pt idx="0" formatCode="General">
                  <c:v>23</c:v>
                </c:pt>
                <c:pt idx="1">
                  <c:v>26</c:v>
                </c:pt>
                <c:pt idx="2">
                  <c:v>31</c:v>
                </c:pt>
                <c:pt idx="3">
                  <c:v>32</c:v>
                </c:pt>
                <c:pt idx="4" formatCode="General">
                  <c:v>32</c:v>
                </c:pt>
                <c:pt idx="5" formatCode="General">
                  <c:v>30</c:v>
                </c:pt>
                <c:pt idx="6" formatCode="General">
                  <c:v>30</c:v>
                </c:pt>
                <c:pt idx="7">
                  <c:v>30.256173406744995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9-4074-A531-EF90A87BE7E7}"/>
            </c:ext>
          </c:extLst>
        </c:ser>
        <c:ser>
          <c:idx val="2"/>
          <c:order val="2"/>
          <c:tx>
            <c:strRef>
              <c:f>'3.16'!$A$4</c:f>
              <c:strCache>
                <c:ptCount val="1"/>
                <c:pt idx="0">
                  <c:v>Norway, term 3 mths­ -1 yr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'3.16'!$B$1:$I$1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31.03.2018</c:v>
                </c:pt>
              </c:strCache>
            </c:strRef>
          </c:cat>
          <c:val>
            <c:numRef>
              <c:f>'3.16'!$B$4:$I$4</c:f>
              <c:numCache>
                <c:formatCode>0</c:formatCode>
                <c:ptCount val="8"/>
                <c:pt idx="0" formatCode="General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 formatCode="General">
                  <c:v>4</c:v>
                </c:pt>
                <c:pt idx="5" formatCode="General">
                  <c:v>3</c:v>
                </c:pt>
                <c:pt idx="6" formatCode="General">
                  <c:v>4</c:v>
                </c:pt>
                <c:pt idx="7">
                  <c:v>2.9519005023026432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69-4074-A531-EF90A87BE7E7}"/>
            </c:ext>
          </c:extLst>
        </c:ser>
        <c:ser>
          <c:idx val="3"/>
          <c:order val="3"/>
          <c:tx>
            <c:strRef>
              <c:f>'3.16'!$A$5</c:f>
              <c:strCache>
                <c:ptCount val="1"/>
                <c:pt idx="0">
                  <c:v>Foreign, term 3 mths -1 yr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strRef>
              <c:f>'3.16'!$B$1:$I$1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31.03.2018</c:v>
                </c:pt>
              </c:strCache>
            </c:strRef>
          </c:cat>
          <c:val>
            <c:numRef>
              <c:f>'3.16'!$B$5:$I$5</c:f>
              <c:numCache>
                <c:formatCode>0</c:formatCode>
                <c:ptCount val="8"/>
                <c:pt idx="0" formatCode="General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 formatCode="General">
                  <c:v>5</c:v>
                </c:pt>
                <c:pt idx="5" formatCode="General">
                  <c:v>8</c:v>
                </c:pt>
                <c:pt idx="6" formatCode="General">
                  <c:v>6</c:v>
                </c:pt>
                <c:pt idx="7">
                  <c:v>7.3971564090399617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69-4074-A531-EF90A87BE7E7}"/>
            </c:ext>
          </c:extLst>
        </c:ser>
        <c:ser>
          <c:idx val="4"/>
          <c:order val="4"/>
          <c:tx>
            <c:strRef>
              <c:f>'3.16'!$A$6</c:f>
              <c:strCache>
                <c:ptCount val="1"/>
                <c:pt idx="0">
                  <c:v>Norway, term &lt; 3 mths</c:v>
                </c:pt>
              </c:strCache>
            </c:strRef>
          </c:tx>
          <c:spPr>
            <a:ln>
              <a:solidFill>
                <a:srgbClr val="294C98"/>
              </a:solidFill>
            </a:ln>
          </c:spPr>
          <c:marker>
            <c:symbol val="none"/>
          </c:marker>
          <c:cat>
            <c:strRef>
              <c:f>'3.16'!$B$1:$I$1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31.03.2018</c:v>
                </c:pt>
              </c:strCache>
            </c:strRef>
          </c:cat>
          <c:val>
            <c:numRef>
              <c:f>'3.16'!$B$6:$I$6</c:f>
              <c:numCache>
                <c:formatCode>0</c:formatCode>
                <c:ptCount val="8"/>
                <c:pt idx="0" formatCode="General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 formatCode="General">
                  <c:v>5</c:v>
                </c:pt>
                <c:pt idx="5" formatCode="General">
                  <c:v>4</c:v>
                </c:pt>
                <c:pt idx="6" formatCode="General">
                  <c:v>4</c:v>
                </c:pt>
                <c:pt idx="7">
                  <c:v>3.7312444491888983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69-4074-A531-EF90A87BE7E7}"/>
            </c:ext>
          </c:extLst>
        </c:ser>
        <c:ser>
          <c:idx val="5"/>
          <c:order val="5"/>
          <c:tx>
            <c:strRef>
              <c:f>'3.16'!$A$7</c:f>
              <c:strCache>
                <c:ptCount val="1"/>
                <c:pt idx="0">
                  <c:v>Foreign, term &lt; 3 mths</c:v>
                </c:pt>
              </c:strCache>
            </c:strRef>
          </c:tx>
          <c:spPr>
            <a:ln>
              <a:solidFill>
                <a:srgbClr val="E58CAE"/>
              </a:solidFill>
            </a:ln>
          </c:spPr>
          <c:marker>
            <c:symbol val="none"/>
          </c:marker>
          <c:cat>
            <c:strRef>
              <c:f>'3.16'!$B$1:$I$1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31.03.2018</c:v>
                </c:pt>
              </c:strCache>
            </c:strRef>
          </c:cat>
          <c:val>
            <c:numRef>
              <c:f>'3.16'!$B$7:$I$7</c:f>
              <c:numCache>
                <c:formatCode>0</c:formatCode>
                <c:ptCount val="8"/>
                <c:pt idx="0" formatCode="General">
                  <c:v>23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 formatCode="General">
                  <c:v>20</c:v>
                </c:pt>
                <c:pt idx="5" formatCode="General">
                  <c:v>21</c:v>
                </c:pt>
                <c:pt idx="6" formatCode="General">
                  <c:v>19</c:v>
                </c:pt>
                <c:pt idx="7">
                  <c:v>17.434560284489447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69-4074-A531-EF90A87BE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2997504"/>
        <c:axId val="302999040"/>
      </c:lineChart>
      <c:catAx>
        <c:axId val="30299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 algn="ctr" rtl="0">
              <a:defRPr/>
            </a:pPr>
            <a:endParaRPr lang="nb-NO"/>
          </a:p>
        </c:txPr>
        <c:crossAx val="3029990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02999040"/>
        <c:scaling>
          <c:orientation val="minMax"/>
          <c:max val="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1.4664416947881512E-3"/>
              <c:y val="0.32094260392194329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302997504"/>
        <c:crosses val="autoZero"/>
        <c:crossBetween val="midCat"/>
        <c:majorUnit val="10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7086614173228349E-3"/>
          <c:y val="0.86353391352396758"/>
          <c:w val="0.99716085489313833"/>
          <c:h val="0.13554662246166599"/>
        </c:manualLayout>
      </c:layout>
      <c:overlay val="0"/>
      <c:txPr>
        <a:bodyPr/>
        <a:lstStyle/>
        <a:p>
          <a:pPr>
            <a:defRPr sz="10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Museo100"/>
          <a:cs typeface="Calibri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8526434195725"/>
          <c:y val="5.1400554097404488E-2"/>
          <c:w val="0.83745894263217102"/>
          <c:h val="0.704682914635670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'3.17'!$C$2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numRef>
              <c:f>'3.17'!$B$3:$B$24</c:f>
              <c:numCache>
                <c:formatCode>General</c:formatCode>
                <c:ptCount val="2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numCache>
            </c:numRef>
          </c:cat>
          <c:val>
            <c:numRef>
              <c:f>'3.17'!$C$3:$C$24</c:f>
              <c:numCache>
                <c:formatCode>0</c:formatCode>
                <c:ptCount val="22"/>
                <c:pt idx="0">
                  <c:v>100.682</c:v>
                </c:pt>
                <c:pt idx="1">
                  <c:v>114.09399999999999</c:v>
                </c:pt>
                <c:pt idx="2">
                  <c:v>73.619</c:v>
                </c:pt>
                <c:pt idx="3">
                  <c:v>66.930000000000007</c:v>
                </c:pt>
                <c:pt idx="4">
                  <c:v>82.331999999999994</c:v>
                </c:pt>
                <c:pt idx="5">
                  <c:v>83.65</c:v>
                </c:pt>
                <c:pt idx="6">
                  <c:v>73.040999999999997</c:v>
                </c:pt>
                <c:pt idx="7">
                  <c:v>75.813000000000002</c:v>
                </c:pt>
                <c:pt idx="8">
                  <c:v>63.35</c:v>
                </c:pt>
                <c:pt idx="9">
                  <c:v>92.811999999999998</c:v>
                </c:pt>
                <c:pt idx="10">
                  <c:v>0</c:v>
                </c:pt>
                <c:pt idx="11">
                  <c:v>0</c:v>
                </c:pt>
                <c:pt idx="12">
                  <c:v>97.385999999999996</c:v>
                </c:pt>
                <c:pt idx="13">
                  <c:v>213.72300000000001</c:v>
                </c:pt>
                <c:pt idx="14">
                  <c:v>71.227999999999994</c:v>
                </c:pt>
                <c:pt idx="15">
                  <c:v>127.381</c:v>
                </c:pt>
                <c:pt idx="16">
                  <c:v>90.275999999999996</c:v>
                </c:pt>
                <c:pt idx="17">
                  <c:v>85.204999999999998</c:v>
                </c:pt>
                <c:pt idx="18">
                  <c:v>102.863</c:v>
                </c:pt>
                <c:pt idx="19">
                  <c:v>108.952</c:v>
                </c:pt>
                <c:pt idx="20">
                  <c:v>140.87799999999999</c:v>
                </c:pt>
                <c:pt idx="21">
                  <c:v>109.35299999999999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7-4C43-AB32-D399440FA880}"/>
            </c:ext>
          </c:extLst>
        </c:ser>
        <c:ser>
          <c:idx val="1"/>
          <c:order val="1"/>
          <c:tx>
            <c:strRef>
              <c:f>'3.17'!$D$2</c:f>
              <c:strCache>
                <c:ptCount val="1"/>
                <c:pt idx="0">
                  <c:v>Other countries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857-4C43-AB32-D399440FA880}"/>
              </c:ext>
            </c:extLst>
          </c:dPt>
          <c:cat>
            <c:numRef>
              <c:f>'3.17'!$B$3:$B$24</c:f>
              <c:numCache>
                <c:formatCode>General</c:formatCode>
                <c:ptCount val="2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</c:numCache>
            </c:numRef>
          </c:cat>
          <c:val>
            <c:numRef>
              <c:f>'3.17'!$D$3:$D$24</c:f>
              <c:numCache>
                <c:formatCode>0</c:formatCode>
                <c:ptCount val="22"/>
                <c:pt idx="0">
                  <c:v>77.603999999999999</c:v>
                </c:pt>
                <c:pt idx="1">
                  <c:v>27.905999999999999</c:v>
                </c:pt>
                <c:pt idx="2">
                  <c:v>44.463000000000001</c:v>
                </c:pt>
                <c:pt idx="3">
                  <c:v>23.585999999999999</c:v>
                </c:pt>
                <c:pt idx="4">
                  <c:v>52.906999999999996</c:v>
                </c:pt>
                <c:pt idx="5">
                  <c:v>31.509</c:v>
                </c:pt>
                <c:pt idx="6">
                  <c:v>30.943999999999999</c:v>
                </c:pt>
                <c:pt idx="7">
                  <c:v>39.002000000000002</c:v>
                </c:pt>
                <c:pt idx="8">
                  <c:v>59.826000000000001</c:v>
                </c:pt>
                <c:pt idx="9">
                  <c:v>42.695999999999998</c:v>
                </c:pt>
                <c:pt idx="10">
                  <c:v>0</c:v>
                </c:pt>
                <c:pt idx="11">
                  <c:v>0</c:v>
                </c:pt>
                <c:pt idx="12">
                  <c:v>183.39099999999999</c:v>
                </c:pt>
                <c:pt idx="13">
                  <c:v>135.584</c:v>
                </c:pt>
                <c:pt idx="14">
                  <c:v>265.60500000000002</c:v>
                </c:pt>
                <c:pt idx="15">
                  <c:v>297.33999999999997</c:v>
                </c:pt>
                <c:pt idx="16">
                  <c:v>185.398</c:v>
                </c:pt>
                <c:pt idx="17">
                  <c:v>243.56200000000001</c:v>
                </c:pt>
                <c:pt idx="18">
                  <c:v>151.548</c:v>
                </c:pt>
                <c:pt idx="19">
                  <c:v>136.274</c:v>
                </c:pt>
                <c:pt idx="20">
                  <c:v>181.08500000000001</c:v>
                </c:pt>
                <c:pt idx="21">
                  <c:v>219.28800000000001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57-4C43-AB32-D399440FA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8150528"/>
        <c:axId val="278180992"/>
      </c:barChart>
      <c:catAx>
        <c:axId val="27815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 100"/>
              </a:defRPr>
            </a:pPr>
            <a:endParaRPr lang="nb-NO"/>
          </a:p>
        </c:txPr>
        <c:crossAx val="278180992"/>
        <c:crosses val="autoZero"/>
        <c:auto val="1"/>
        <c:lblAlgn val="ctr"/>
        <c:lblOffset val="100"/>
        <c:noMultiLvlLbl val="0"/>
      </c:catAx>
      <c:valAx>
        <c:axId val="2781809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100">
                    <a:latin typeface="Museo 100"/>
                  </a:defRPr>
                </a:pPr>
                <a:r>
                  <a:rPr lang="nb-NO" sz="1100" b="0">
                    <a:latin typeface="Museo 100"/>
                  </a:rPr>
                  <a:t>NOK</a:t>
                </a:r>
                <a:r>
                  <a:rPr lang="nb-NO" sz="1100" b="0" baseline="0">
                    <a:latin typeface="Museo 100"/>
                  </a:rPr>
                  <a:t> billion</a:t>
                </a:r>
                <a:endParaRPr lang="nb-NO" sz="1100" b="0">
                  <a:latin typeface="Museo 100"/>
                </a:endParaRPr>
              </a:p>
            </c:rich>
          </c:tx>
          <c:layout>
            <c:manualLayout>
              <c:xMode val="edge"/>
              <c:yMode val="edge"/>
              <c:x val="5.3914510686164227E-3"/>
              <c:y val="0.3282377498088329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Museo 100"/>
              </a:defRPr>
            </a:pPr>
            <a:endParaRPr lang="nb-NO"/>
          </a:p>
        </c:txPr>
        <c:crossAx val="27815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794113235845518"/>
          <c:y val="0.9395943212834057"/>
          <c:w val="0.38062560929883765"/>
          <c:h val="6.040567871659433E-2"/>
        </c:manualLayout>
      </c:layout>
      <c:overlay val="0"/>
      <c:txPr>
        <a:bodyPr/>
        <a:lstStyle/>
        <a:p>
          <a:pPr>
            <a:defRPr sz="1100">
              <a:latin typeface="Museo 10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4514435695538"/>
          <c:y val="3.9105125017267581E-2"/>
          <c:w val="0.86196437945256843"/>
          <c:h val="0.712596491228070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'3.H'!$A$2</c:f>
              <c:strCache>
                <c:ptCount val="1"/>
                <c:pt idx="0">
                  <c:v>Deposits and borrowings from customers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'3.H'!$H$1:$J$1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[3]Ark1!$H$12:$J$12</c:f>
              <c:numCache>
                <c:formatCode>General</c:formatCode>
                <c:ptCount val="3"/>
                <c:pt idx="0">
                  <c:v>41.550103187342351</c:v>
                </c:pt>
                <c:pt idx="1">
                  <c:v>42.644483362521889</c:v>
                </c:pt>
                <c:pt idx="2">
                  <c:v>42.241731318905671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5-4217-8F50-36894C88C12B}"/>
            </c:ext>
          </c:extLst>
        </c:ser>
        <c:ser>
          <c:idx val="1"/>
          <c:order val="1"/>
          <c:tx>
            <c:strRef>
              <c:f>'3.H'!$A$3</c:f>
              <c:strCache>
                <c:ptCount val="1"/>
                <c:pt idx="0">
                  <c:v>Equity + subordinated debt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'3.H'!$H$1:$J$1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[3]Ark1!$H$13:$J$13</c:f>
              <c:numCache>
                <c:formatCode>General</c:formatCode>
                <c:ptCount val="3"/>
                <c:pt idx="0">
                  <c:v>9.9059848658564551</c:v>
                </c:pt>
                <c:pt idx="1">
                  <c:v>10.617338003502628</c:v>
                </c:pt>
                <c:pt idx="2">
                  <c:v>10.718660677827685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15-4217-8F50-36894C88C12B}"/>
            </c:ext>
          </c:extLst>
        </c:ser>
        <c:ser>
          <c:idx val="2"/>
          <c:order val="2"/>
          <c:tx>
            <c:strRef>
              <c:f>'3.H'!$A$4</c:f>
              <c:strCache>
                <c:ptCount val="1"/>
                <c:pt idx="0">
                  <c:v>Short-term market funding + interbank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'3.H'!$H$1:$J$1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[3]Ark1!$H$14:$J$14</c:f>
              <c:numCache>
                <c:formatCode>General</c:formatCode>
                <c:ptCount val="3"/>
                <c:pt idx="0">
                  <c:v>14.950699380875946</c:v>
                </c:pt>
                <c:pt idx="1">
                  <c:v>14.776707530647986</c:v>
                </c:pt>
                <c:pt idx="2">
                  <c:v>15.00612494895876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15-4217-8F50-36894C88C12B}"/>
            </c:ext>
          </c:extLst>
        </c:ser>
        <c:ser>
          <c:idx val="3"/>
          <c:order val="3"/>
          <c:tx>
            <c:strRef>
              <c:f>'3.H'!$A$5</c:f>
              <c:strCache>
                <c:ptCount val="1"/>
                <c:pt idx="0">
                  <c:v>Senior bonds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numRef>
              <c:f>'3.H'!$H$1:$J$1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[3]Ark1!$H$15:$J$15</c:f>
              <c:numCache>
                <c:formatCode>General</c:formatCode>
                <c:ptCount val="3"/>
                <c:pt idx="0">
                  <c:v>10.089429030038982</c:v>
                </c:pt>
                <c:pt idx="1">
                  <c:v>9.2162872154115583</c:v>
                </c:pt>
                <c:pt idx="2">
                  <c:v>9.0445079624336469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15-4217-8F50-36894C88C12B}"/>
            </c:ext>
          </c:extLst>
        </c:ser>
        <c:ser>
          <c:idx val="4"/>
          <c:order val="4"/>
          <c:tx>
            <c:strRef>
              <c:f>'3.H'!$A$6</c:f>
              <c:strCache>
                <c:ptCount val="1"/>
                <c:pt idx="0">
                  <c:v>Covered bonds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numRef>
              <c:f>'3.H'!$H$1:$J$1</c:f>
              <c:numCache>
                <c:formatCode>General</c:formatCode>
                <c:ptCount val="3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</c:numCache>
            </c:numRef>
          </c:cat>
          <c:val>
            <c:numRef>
              <c:f>'3.H'!$H$6:$J$6</c:f>
              <c:numCache>
                <c:formatCode>0</c:formatCode>
                <c:ptCount val="3"/>
                <c:pt idx="0">
                  <c:v>23.503783535886264</c:v>
                </c:pt>
                <c:pt idx="1">
                  <c:v>22.745183887915939</c:v>
                </c:pt>
                <c:pt idx="2">
                  <c:v>22.988975091874234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15-4217-8F50-36894C88C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8346776"/>
        <c:axId val="608339232"/>
      </c:barChart>
      <c:catAx>
        <c:axId val="60834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08339232"/>
        <c:crosses val="autoZero"/>
        <c:auto val="1"/>
        <c:lblAlgn val="ctr"/>
        <c:lblOffset val="100"/>
        <c:noMultiLvlLbl val="0"/>
      </c:catAx>
      <c:valAx>
        <c:axId val="6083392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269236634894322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0834677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2338582677165351"/>
          <c:w val="1"/>
          <c:h val="0.176614173228346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3014857135162"/>
          <c:y val="8.0869553534072769E-2"/>
          <c:w val="0.82063048368953884"/>
          <c:h val="0.71553170327393278"/>
        </c:manualLayout>
      </c:layout>
      <c:lineChart>
        <c:grouping val="standard"/>
        <c:varyColors val="0"/>
        <c:ser>
          <c:idx val="0"/>
          <c:order val="0"/>
          <c:tx>
            <c:strRef>
              <c:f>'3.3 '!$D$1</c:f>
              <c:strCache>
                <c:ptCount val="1"/>
                <c:pt idx="0">
                  <c:v>CET1 capital ratio without floor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10-4B71-9731-FEAB216E20A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10-4B71-9731-FEAB216E20A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10-4B71-9731-FEAB216E20A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10-4B71-9731-FEAB216E20A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10-4B71-9731-FEAB216E20A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10-4B71-9731-FEAB216E20A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10-4B71-9731-FEAB216E20A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10-4B71-9731-FEAB216E20A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10-4B71-9731-FEAB216E20A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10-4B71-9731-FEAB216E20A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10-4B71-9731-FEAB216E20A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10-4B71-9731-FEAB216E20A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10-4B71-9731-FEAB216E20A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10-4B71-9731-FEAB216E20A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10-4B71-9731-FEAB216E20A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10-4B71-9731-FEAB216E20A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10-4B71-9731-FEAB216E20A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10-4B71-9731-FEAB216E20A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10-4B71-9731-FEAB216E20A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10-4B71-9731-FEAB216E20A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10-4B71-9731-FEAB216E20A0}"/>
                </c:ext>
              </c:extLst>
            </c:dLbl>
            <c:dLbl>
              <c:idx val="21"/>
              <c:layout>
                <c:manualLayout>
                  <c:x val="-7.7650226693826447E-3"/>
                  <c:y val="-2.072538860103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E10-4B71-9731-FEAB216E20A0}"/>
                </c:ext>
              </c:extLst>
            </c:dLbl>
            <c:dLbl>
              <c:idx val="23"/>
              <c:layout>
                <c:manualLayout>
                  <c:x val="-1.1901988344298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10-4B71-9731-FEAB216E20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[1]Fig2!$A$4:$A$25</c:f>
              <c:strCache>
                <c:ptCount val="22"/>
                <c:pt idx="0">
                  <c:v>31.12.96</c:v>
                </c:pt>
                <c:pt idx="1">
                  <c:v>31.12.97</c:v>
                </c:pt>
                <c:pt idx="2">
                  <c:v>31.12.98</c:v>
                </c:pt>
                <c:pt idx="3">
                  <c:v>31.12.99</c:v>
                </c:pt>
                <c:pt idx="4">
                  <c:v>31.12.00</c:v>
                </c:pt>
                <c:pt idx="5">
                  <c:v>31.12.01</c:v>
                </c:pt>
                <c:pt idx="6">
                  <c:v>31.12.02</c:v>
                </c:pt>
                <c:pt idx="7">
                  <c:v>31.12.03</c:v>
                </c:pt>
                <c:pt idx="8">
                  <c:v>31.12.04</c:v>
                </c:pt>
                <c:pt idx="9">
                  <c:v>31.12.05</c:v>
                </c:pt>
                <c:pt idx="10">
                  <c:v>31.12.06</c:v>
                </c:pt>
                <c:pt idx="11">
                  <c:v>31.12.07</c:v>
                </c:pt>
                <c:pt idx="12">
                  <c:v>31.12.08</c:v>
                </c:pt>
                <c:pt idx="13">
                  <c:v>31.12.09</c:v>
                </c:pt>
                <c:pt idx="14">
                  <c:v>31.12.10</c:v>
                </c:pt>
                <c:pt idx="15">
                  <c:v>31.12.11</c:v>
                </c:pt>
                <c:pt idx="16">
                  <c:v>31.12.12</c:v>
                </c:pt>
                <c:pt idx="17">
                  <c:v>31.12.13</c:v>
                </c:pt>
                <c:pt idx="18">
                  <c:v>31.12.14</c:v>
                </c:pt>
                <c:pt idx="19">
                  <c:v>31.12.15</c:v>
                </c:pt>
                <c:pt idx="20">
                  <c:v>31.12.16</c:v>
                </c:pt>
                <c:pt idx="21">
                  <c:v>31.12.17</c:v>
                </c:pt>
              </c:strCache>
            </c:strRef>
          </c:cat>
          <c:val>
            <c:numRef>
              <c:f>'3.3 '!$D$2:$D$23</c:f>
              <c:numCache>
                <c:formatCode>_ * #,##0.0_ ;_ * \-#,##0.0_ ;_ * "-"??_ ;_ @_ </c:formatCode>
                <c:ptCount val="22"/>
                <c:pt idx="11">
                  <c:v>8.1938577032776063</c:v>
                </c:pt>
                <c:pt idx="12">
                  <c:v>7.3297108239494149</c:v>
                </c:pt>
                <c:pt idx="13">
                  <c:v>8.8947670547376809</c:v>
                </c:pt>
                <c:pt idx="14">
                  <c:v>10.071554861066703</c:v>
                </c:pt>
                <c:pt idx="15">
                  <c:v>10.534444281774286</c:v>
                </c:pt>
                <c:pt idx="16">
                  <c:v>11.738496168816244</c:v>
                </c:pt>
                <c:pt idx="17">
                  <c:v>13.023816886768868</c:v>
                </c:pt>
                <c:pt idx="18">
                  <c:v>13.679875055783357</c:v>
                </c:pt>
                <c:pt idx="19">
                  <c:v>15.628489326822784</c:v>
                </c:pt>
                <c:pt idx="20">
                  <c:v>17.100000000000001</c:v>
                </c:pt>
                <c:pt idx="21">
                  <c:v>16.826964206387089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9E10-4B71-9731-FEAB216E20A0}"/>
            </c:ext>
          </c:extLst>
        </c:ser>
        <c:ser>
          <c:idx val="2"/>
          <c:order val="1"/>
          <c:tx>
            <c:strRef>
              <c:f>'3.3 '!$B$1</c:f>
              <c:strCache>
                <c:ptCount val="1"/>
                <c:pt idx="0">
                  <c:v>CET1 ratio with floor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E10-4B71-9731-FEAB216E20A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E10-4B71-9731-FEAB216E20A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E10-4B71-9731-FEAB216E20A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E10-4B71-9731-FEAB216E20A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E10-4B71-9731-FEAB216E20A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E10-4B71-9731-FEAB216E20A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E10-4B71-9731-FEAB216E20A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E10-4B71-9731-FEAB216E20A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E10-4B71-9731-FEAB216E20A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E10-4B71-9731-FEAB216E20A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E10-4B71-9731-FEAB216E20A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E10-4B71-9731-FEAB216E20A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E10-4B71-9731-FEAB216E20A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E10-4B71-9731-FEAB216E20A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E10-4B71-9731-FEAB216E20A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E10-4B71-9731-FEAB216E20A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E10-4B71-9731-FEAB216E20A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E10-4B71-9731-FEAB216E20A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E10-4B71-9731-FEAB216E20A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E10-4B71-9731-FEAB216E20A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E10-4B71-9731-FEAB216E20A0}"/>
                </c:ext>
              </c:extLst>
            </c:dLbl>
            <c:dLbl>
              <c:idx val="21"/>
              <c:layout>
                <c:manualLayout>
                  <c:x val="-1.2313980831603358E-2"/>
                  <c:y val="2.0129465682074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9E10-4B71-9731-FEAB216E20A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[1]Fig2!$A$4:$A$25</c:f>
              <c:strCache>
                <c:ptCount val="22"/>
                <c:pt idx="0">
                  <c:v>31.12.96</c:v>
                </c:pt>
                <c:pt idx="1">
                  <c:v>31.12.97</c:v>
                </c:pt>
                <c:pt idx="2">
                  <c:v>31.12.98</c:v>
                </c:pt>
                <c:pt idx="3">
                  <c:v>31.12.99</c:v>
                </c:pt>
                <c:pt idx="4">
                  <c:v>31.12.00</c:v>
                </c:pt>
                <c:pt idx="5">
                  <c:v>31.12.01</c:v>
                </c:pt>
                <c:pt idx="6">
                  <c:v>31.12.02</c:v>
                </c:pt>
                <c:pt idx="7">
                  <c:v>31.12.03</c:v>
                </c:pt>
                <c:pt idx="8">
                  <c:v>31.12.04</c:v>
                </c:pt>
                <c:pt idx="9">
                  <c:v>31.12.05</c:v>
                </c:pt>
                <c:pt idx="10">
                  <c:v>31.12.06</c:v>
                </c:pt>
                <c:pt idx="11">
                  <c:v>31.12.07</c:v>
                </c:pt>
                <c:pt idx="12">
                  <c:v>31.12.08</c:v>
                </c:pt>
                <c:pt idx="13">
                  <c:v>31.12.09</c:v>
                </c:pt>
                <c:pt idx="14">
                  <c:v>31.12.10</c:v>
                </c:pt>
                <c:pt idx="15">
                  <c:v>31.12.11</c:v>
                </c:pt>
                <c:pt idx="16">
                  <c:v>31.12.12</c:v>
                </c:pt>
                <c:pt idx="17">
                  <c:v>31.12.13</c:v>
                </c:pt>
                <c:pt idx="18">
                  <c:v>31.12.14</c:v>
                </c:pt>
                <c:pt idx="19">
                  <c:v>31.12.15</c:v>
                </c:pt>
                <c:pt idx="20">
                  <c:v>31.12.16</c:v>
                </c:pt>
                <c:pt idx="21">
                  <c:v>31.12.17</c:v>
                </c:pt>
              </c:strCache>
            </c:strRef>
          </c:cat>
          <c:val>
            <c:numRef>
              <c:f>'3.3 '!$B$2:$B$23</c:f>
              <c:numCache>
                <c:formatCode>_ * #,##0.0_ ;_ * \-#,##0.0_ ;_ * "-"??_ ;_ @_ </c:formatCode>
                <c:ptCount val="22"/>
                <c:pt idx="0">
                  <c:v>9.2341925737758146</c:v>
                </c:pt>
                <c:pt idx="1">
                  <c:v>9.0315935246554062</c:v>
                </c:pt>
                <c:pt idx="2">
                  <c:v>8.9252359988312389</c:v>
                </c:pt>
                <c:pt idx="3">
                  <c:v>8.6851356787614264</c:v>
                </c:pt>
                <c:pt idx="4">
                  <c:v>8.4312008546930102</c:v>
                </c:pt>
                <c:pt idx="5">
                  <c:v>8.2640701900063789</c:v>
                </c:pt>
                <c:pt idx="6">
                  <c:v>7.975582514857499</c:v>
                </c:pt>
                <c:pt idx="7">
                  <c:v>7.8062713436752817</c:v>
                </c:pt>
                <c:pt idx="8">
                  <c:v>8.0169141218918245</c:v>
                </c:pt>
                <c:pt idx="9">
                  <c:v>8.3797935506695822</c:v>
                </c:pt>
                <c:pt idx="10">
                  <c:v>7.7279379095275731</c:v>
                </c:pt>
                <c:pt idx="11">
                  <c:v>8.1938577032776081</c:v>
                </c:pt>
                <c:pt idx="12">
                  <c:v>7.2356030058493008</c:v>
                </c:pt>
                <c:pt idx="13">
                  <c:v>8.8280631095235353</c:v>
                </c:pt>
                <c:pt idx="14">
                  <c:v>9.4444185995711667</c:v>
                </c:pt>
                <c:pt idx="15">
                  <c:v>10.068421138454941</c:v>
                </c:pt>
                <c:pt idx="16">
                  <c:v>11.208242929655709</c:v>
                </c:pt>
                <c:pt idx="17">
                  <c:v>12.117088174961802</c:v>
                </c:pt>
                <c:pt idx="18">
                  <c:v>13.054015369789775</c:v>
                </c:pt>
                <c:pt idx="19">
                  <c:v>14.576562010825199</c:v>
                </c:pt>
                <c:pt idx="20">
                  <c:v>15.8</c:v>
                </c:pt>
                <c:pt idx="21">
                  <c:v>16.24668257261402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9E10-4B71-9731-FEAB216E20A0}"/>
            </c:ext>
          </c:extLst>
        </c:ser>
        <c:ser>
          <c:idx val="1"/>
          <c:order val="2"/>
          <c:tx>
            <c:strRef>
              <c:f>'3.3 '!$C$1</c:f>
              <c:strCache>
                <c:ptCount val="1"/>
                <c:pt idx="0">
                  <c:v>CET1 capital / total assets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E10-4B71-9731-FEAB216E20A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E10-4B71-9731-FEAB216E20A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E10-4B71-9731-FEAB216E20A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E10-4B71-9731-FEAB216E20A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9E10-4B71-9731-FEAB216E20A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9E10-4B71-9731-FEAB216E20A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9E10-4B71-9731-FEAB216E20A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E10-4B71-9731-FEAB216E20A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9E10-4B71-9731-FEAB216E20A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E10-4B71-9731-FEAB216E20A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E10-4B71-9731-FEAB216E20A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E10-4B71-9731-FEAB216E20A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9E10-4B71-9731-FEAB216E20A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E10-4B71-9731-FEAB216E20A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E10-4B71-9731-FEAB216E20A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E10-4B71-9731-FEAB216E20A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E10-4B71-9731-FEAB216E20A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E10-4B71-9731-FEAB216E20A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E10-4B71-9731-FEAB216E20A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E10-4B71-9731-FEAB216E20A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E10-4B71-9731-FEAB216E20A0}"/>
                </c:ext>
              </c:extLst>
            </c:dLbl>
            <c:dLbl>
              <c:idx val="21"/>
              <c:layout>
                <c:manualLayout>
                  <c:x val="1.81183862285590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4-9E10-4B71-9731-FEAB216E20A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[1]Fig2!$A$4:$A$25</c:f>
              <c:strCache>
                <c:ptCount val="22"/>
                <c:pt idx="0">
                  <c:v>31.12.96</c:v>
                </c:pt>
                <c:pt idx="1">
                  <c:v>31.12.97</c:v>
                </c:pt>
                <c:pt idx="2">
                  <c:v>31.12.98</c:v>
                </c:pt>
                <c:pt idx="3">
                  <c:v>31.12.99</c:v>
                </c:pt>
                <c:pt idx="4">
                  <c:v>31.12.00</c:v>
                </c:pt>
                <c:pt idx="5">
                  <c:v>31.12.01</c:v>
                </c:pt>
                <c:pt idx="6">
                  <c:v>31.12.02</c:v>
                </c:pt>
                <c:pt idx="7">
                  <c:v>31.12.03</c:v>
                </c:pt>
                <c:pt idx="8">
                  <c:v>31.12.04</c:v>
                </c:pt>
                <c:pt idx="9">
                  <c:v>31.12.05</c:v>
                </c:pt>
                <c:pt idx="10">
                  <c:v>31.12.06</c:v>
                </c:pt>
                <c:pt idx="11">
                  <c:v>31.12.07</c:v>
                </c:pt>
                <c:pt idx="12">
                  <c:v>31.12.08</c:v>
                </c:pt>
                <c:pt idx="13">
                  <c:v>31.12.09</c:v>
                </c:pt>
                <c:pt idx="14">
                  <c:v>31.12.10</c:v>
                </c:pt>
                <c:pt idx="15">
                  <c:v>31.12.11</c:v>
                </c:pt>
                <c:pt idx="16">
                  <c:v>31.12.12</c:v>
                </c:pt>
                <c:pt idx="17">
                  <c:v>31.12.13</c:v>
                </c:pt>
                <c:pt idx="18">
                  <c:v>31.12.14</c:v>
                </c:pt>
                <c:pt idx="19">
                  <c:v>31.12.15</c:v>
                </c:pt>
                <c:pt idx="20">
                  <c:v>31.12.16</c:v>
                </c:pt>
                <c:pt idx="21">
                  <c:v>31.12.17</c:v>
                </c:pt>
              </c:strCache>
            </c:strRef>
          </c:cat>
          <c:val>
            <c:numRef>
              <c:f>'3.3 '!$C$2:$C$23</c:f>
              <c:numCache>
                <c:formatCode>_ * #,##0.0_ ;_ * \-#,##0.0_ ;_ * "-"??_ ;_ @_ </c:formatCode>
                <c:ptCount val="22"/>
                <c:pt idx="0">
                  <c:v>6.9004561616777673</c:v>
                </c:pt>
                <c:pt idx="1">
                  <c:v>6.6173489863415718</c:v>
                </c:pt>
                <c:pt idx="2">
                  <c:v>6.8170016834046612</c:v>
                </c:pt>
                <c:pt idx="3">
                  <c:v>6.708640983224881</c:v>
                </c:pt>
                <c:pt idx="4">
                  <c:v>6.6049949720818653</c:v>
                </c:pt>
                <c:pt idx="5">
                  <c:v>6.5246919824534118</c:v>
                </c:pt>
                <c:pt idx="6">
                  <c:v>5.795104711652054</c:v>
                </c:pt>
                <c:pt idx="7">
                  <c:v>5.7539771583920363</c:v>
                </c:pt>
                <c:pt idx="8">
                  <c:v>5.8825095816745341</c:v>
                </c:pt>
                <c:pt idx="9">
                  <c:v>6.0085866989438204</c:v>
                </c:pt>
                <c:pt idx="10">
                  <c:v>5.3907718870050898</c:v>
                </c:pt>
                <c:pt idx="11">
                  <c:v>5.6401448508136207</c:v>
                </c:pt>
                <c:pt idx="12">
                  <c:v>4.7757803762421869</c:v>
                </c:pt>
                <c:pt idx="13">
                  <c:v>5.278851106466016</c:v>
                </c:pt>
                <c:pt idx="14">
                  <c:v>5.478025245567367</c:v>
                </c:pt>
                <c:pt idx="15">
                  <c:v>5.7804882006221119</c:v>
                </c:pt>
                <c:pt idx="16">
                  <c:v>6.0623233537273808</c:v>
                </c:pt>
                <c:pt idx="17">
                  <c:v>6.3895230595277033</c:v>
                </c:pt>
                <c:pt idx="18">
                  <c:v>6.6041341156977671</c:v>
                </c:pt>
                <c:pt idx="19">
                  <c:v>7.36692174755576</c:v>
                </c:pt>
                <c:pt idx="20">
                  <c:v>7.8</c:v>
                </c:pt>
                <c:pt idx="21">
                  <c:v>7.9580222619606653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5-9E10-4B71-9731-FEAB216E2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672448"/>
        <c:axId val="205673984"/>
      </c:lineChart>
      <c:dateAx>
        <c:axId val="205672448"/>
        <c:scaling>
          <c:orientation val="minMax"/>
          <c:min val="1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05673984"/>
        <c:crosses val="autoZero"/>
        <c:auto val="0"/>
        <c:lblOffset val="100"/>
        <c:baseTimeUnit val="years"/>
        <c:majorUnit val="7"/>
      </c:dateAx>
      <c:valAx>
        <c:axId val="2056739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 b="0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1.9683164604424449E-3"/>
              <c:y val="0.3202536261914629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567244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3490813648293962E-4"/>
          <c:y val="0.89222047244094471"/>
          <c:w val="0.99976498169178363"/>
          <c:h val="0.1064822704527373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  <a:cs typeface="Arial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6618547681539"/>
          <c:y val="5.1400554097404488E-2"/>
          <c:w val="0.80258094881073738"/>
          <c:h val="0.78963392733803006"/>
        </c:manualLayout>
      </c:layout>
      <c:lineChart>
        <c:grouping val="standard"/>
        <c:varyColors val="0"/>
        <c:ser>
          <c:idx val="0"/>
          <c:order val="0"/>
          <c:tx>
            <c:strRef>
              <c:f>'3.4'!$B$1</c:f>
              <c:strCache>
                <c:ptCount val="1"/>
                <c:pt idx="0">
                  <c:v>LCR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'3.4'!$A$2:$A$14</c:f>
              <c:strCache>
                <c:ptCount val="13"/>
                <c:pt idx="0">
                  <c:v>31.12.2014</c:v>
                </c:pt>
                <c:pt idx="1">
                  <c:v>31.03.2015</c:v>
                </c:pt>
                <c:pt idx="2">
                  <c:v>30.06.2015</c:v>
                </c:pt>
                <c:pt idx="3">
                  <c:v>30.09.2015</c:v>
                </c:pt>
                <c:pt idx="4">
                  <c:v>31.12.2015</c:v>
                </c:pt>
                <c:pt idx="5">
                  <c:v>31.03.2016</c:v>
                </c:pt>
                <c:pt idx="6">
                  <c:v>30.06.2016</c:v>
                </c:pt>
                <c:pt idx="7">
                  <c:v>30.09.2016</c:v>
                </c:pt>
                <c:pt idx="8">
                  <c:v>31.12.2016</c:v>
                </c:pt>
                <c:pt idx="9">
                  <c:v>31.03.2017</c:v>
                </c:pt>
                <c:pt idx="10">
                  <c:v>30.06.2017</c:v>
                </c:pt>
                <c:pt idx="11">
                  <c:v>30.09.2017</c:v>
                </c:pt>
                <c:pt idx="12">
                  <c:v>31.12.2017</c:v>
                </c:pt>
              </c:strCache>
            </c:strRef>
          </c:cat>
          <c:val>
            <c:numRef>
              <c:f>'3.4'!$B$2:$B$14</c:f>
              <c:numCache>
                <c:formatCode>0</c:formatCode>
                <c:ptCount val="13"/>
                <c:pt idx="0">
                  <c:v>126.669996329808</c:v>
                </c:pt>
                <c:pt idx="1">
                  <c:v>115.906159679702</c:v>
                </c:pt>
                <c:pt idx="2">
                  <c:v>129.32002883937</c:v>
                </c:pt>
                <c:pt idx="3">
                  <c:v>118.617006140562</c:v>
                </c:pt>
                <c:pt idx="4">
                  <c:v>130.95357458186101</c:v>
                </c:pt>
                <c:pt idx="5">
                  <c:v>155.48774978217099</c:v>
                </c:pt>
                <c:pt idx="6">
                  <c:v>128.20106517248701</c:v>
                </c:pt>
                <c:pt idx="7">
                  <c:v>137.79677456628201</c:v>
                </c:pt>
                <c:pt idx="8">
                  <c:v>139.384715903021</c:v>
                </c:pt>
                <c:pt idx="9">
                  <c:v>136.85587307920699</c:v>
                </c:pt>
                <c:pt idx="10">
                  <c:v>132.390894940675</c:v>
                </c:pt>
                <c:pt idx="11">
                  <c:v>125.295644274861</c:v>
                </c:pt>
                <c:pt idx="12">
                  <c:v>126.170550781207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3-4617-B3C6-DC0593159349}"/>
            </c:ext>
          </c:extLst>
        </c:ser>
        <c:ser>
          <c:idx val="1"/>
          <c:order val="1"/>
          <c:tx>
            <c:strRef>
              <c:f>'3.4'!$C$1</c:f>
              <c:strCache>
                <c:ptCount val="1"/>
                <c:pt idx="0">
                  <c:v>NSFR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'3.4'!$A$2:$A$14</c:f>
              <c:strCache>
                <c:ptCount val="13"/>
                <c:pt idx="0">
                  <c:v>31.12.2014</c:v>
                </c:pt>
                <c:pt idx="1">
                  <c:v>31.03.2015</c:v>
                </c:pt>
                <c:pt idx="2">
                  <c:v>30.06.2015</c:v>
                </c:pt>
                <c:pt idx="3">
                  <c:v>30.09.2015</c:v>
                </c:pt>
                <c:pt idx="4">
                  <c:v>31.12.2015</c:v>
                </c:pt>
                <c:pt idx="5">
                  <c:v>31.03.2016</c:v>
                </c:pt>
                <c:pt idx="6">
                  <c:v>30.06.2016</c:v>
                </c:pt>
                <c:pt idx="7">
                  <c:v>30.09.2016</c:v>
                </c:pt>
                <c:pt idx="8">
                  <c:v>31.12.2016</c:v>
                </c:pt>
                <c:pt idx="9">
                  <c:v>31.03.2017</c:v>
                </c:pt>
                <c:pt idx="10">
                  <c:v>30.06.2017</c:v>
                </c:pt>
                <c:pt idx="11">
                  <c:v>30.09.2017</c:v>
                </c:pt>
                <c:pt idx="12">
                  <c:v>31.12.2017</c:v>
                </c:pt>
              </c:strCache>
            </c:strRef>
          </c:cat>
          <c:val>
            <c:numRef>
              <c:f>'3.4'!$C$2:$C$14</c:f>
              <c:numCache>
                <c:formatCode>0</c:formatCode>
                <c:ptCount val="13"/>
                <c:pt idx="0">
                  <c:v>105.309716986834</c:v>
                </c:pt>
                <c:pt idx="1">
                  <c:v>106.818654857835</c:v>
                </c:pt>
                <c:pt idx="2">
                  <c:v>109.12568428378999</c:v>
                </c:pt>
                <c:pt idx="3">
                  <c:v>108.604401531682</c:v>
                </c:pt>
                <c:pt idx="4">
                  <c:v>108.875784481805</c:v>
                </c:pt>
                <c:pt idx="5">
                  <c:v>110.677605203304</c:v>
                </c:pt>
                <c:pt idx="6">
                  <c:v>113.50754195057399</c:v>
                </c:pt>
                <c:pt idx="7">
                  <c:v>111.707666642162</c:v>
                </c:pt>
                <c:pt idx="8">
                  <c:v>113.039803002263</c:v>
                </c:pt>
                <c:pt idx="9">
                  <c:v>113.196848021797</c:v>
                </c:pt>
                <c:pt idx="10">
                  <c:v>113.949262192676</c:v>
                </c:pt>
                <c:pt idx="11">
                  <c:v>113.217437595159</c:v>
                </c:pt>
                <c:pt idx="12">
                  <c:v>113.810932456331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3-4617-B3C6-DC0593159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86496"/>
        <c:axId val="214588032"/>
      </c:lineChart>
      <c:catAx>
        <c:axId val="21458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88032"/>
        <c:crosses val="autoZero"/>
        <c:auto val="1"/>
        <c:lblAlgn val="ctr"/>
        <c:lblOffset val="100"/>
        <c:tickLblSkip val="4"/>
        <c:noMultiLvlLbl val="0"/>
      </c:catAx>
      <c:valAx>
        <c:axId val="214588032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3.9121220567056738E-4"/>
              <c:y val="0.3470943500483492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86496"/>
        <c:crosses val="autoZero"/>
        <c:crossBetween val="midCat"/>
        <c:minorUnit val="20"/>
      </c:valAx>
    </c:plotArea>
    <c:legend>
      <c:legendPos val="b"/>
      <c:layout>
        <c:manualLayout>
          <c:xMode val="edge"/>
          <c:yMode val="edge"/>
          <c:x val="0.13809527923498952"/>
          <c:y val="0.91767923746373792"/>
          <c:w val="0.76271616047993995"/>
          <c:h val="7.476134927578496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6618547681539"/>
          <c:y val="5.1400554097404488E-2"/>
          <c:w val="0.81345988001499814"/>
          <c:h val="0.77910761154855646"/>
        </c:manualLayout>
      </c:layout>
      <c:lineChart>
        <c:grouping val="standard"/>
        <c:varyColors val="0"/>
        <c:ser>
          <c:idx val="0"/>
          <c:order val="0"/>
          <c:tx>
            <c:strRef>
              <c:f>'3.5'!$B$1</c:f>
              <c:strCache>
                <c:ptCount val="1"/>
                <c:pt idx="0">
                  <c:v>Norwegian banks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'3.5'!$A$3:$A$51</c:f>
              <c:numCache>
                <c:formatCode>dd/mm/yy;@</c:formatCode>
                <c:ptCount val="49"/>
                <c:pt idx="0">
                  <c:v>38807</c:v>
                </c:pt>
                <c:pt idx="1">
                  <c:v>38898</c:v>
                </c:pt>
                <c:pt idx="2">
                  <c:v>38990</c:v>
                </c:pt>
                <c:pt idx="3">
                  <c:v>39082</c:v>
                </c:pt>
                <c:pt idx="4">
                  <c:v>39172</c:v>
                </c:pt>
                <c:pt idx="5">
                  <c:v>39263</c:v>
                </c:pt>
                <c:pt idx="6">
                  <c:v>39355</c:v>
                </c:pt>
                <c:pt idx="7">
                  <c:v>39447</c:v>
                </c:pt>
                <c:pt idx="8">
                  <c:v>39538</c:v>
                </c:pt>
                <c:pt idx="9">
                  <c:v>39629</c:v>
                </c:pt>
                <c:pt idx="10">
                  <c:v>39721</c:v>
                </c:pt>
                <c:pt idx="11">
                  <c:v>39813</c:v>
                </c:pt>
                <c:pt idx="12">
                  <c:v>39903</c:v>
                </c:pt>
                <c:pt idx="13">
                  <c:v>39994</c:v>
                </c:pt>
                <c:pt idx="14">
                  <c:v>40086</c:v>
                </c:pt>
                <c:pt idx="15">
                  <c:v>40178</c:v>
                </c:pt>
                <c:pt idx="16">
                  <c:v>40268</c:v>
                </c:pt>
                <c:pt idx="17">
                  <c:v>40359</c:v>
                </c:pt>
                <c:pt idx="18">
                  <c:v>40451</c:v>
                </c:pt>
                <c:pt idx="19">
                  <c:v>40543</c:v>
                </c:pt>
                <c:pt idx="20">
                  <c:v>40633</c:v>
                </c:pt>
                <c:pt idx="21">
                  <c:v>40724</c:v>
                </c:pt>
                <c:pt idx="22">
                  <c:v>40816</c:v>
                </c:pt>
                <c:pt idx="23">
                  <c:v>40908</c:v>
                </c:pt>
                <c:pt idx="24">
                  <c:v>40999</c:v>
                </c:pt>
                <c:pt idx="25">
                  <c:v>41090</c:v>
                </c:pt>
                <c:pt idx="26">
                  <c:v>41182</c:v>
                </c:pt>
                <c:pt idx="27">
                  <c:v>41274</c:v>
                </c:pt>
                <c:pt idx="28">
                  <c:v>41364</c:v>
                </c:pt>
                <c:pt idx="29">
                  <c:v>41455</c:v>
                </c:pt>
                <c:pt idx="30">
                  <c:v>41547</c:v>
                </c:pt>
                <c:pt idx="31">
                  <c:v>41639</c:v>
                </c:pt>
                <c:pt idx="32">
                  <c:v>41729</c:v>
                </c:pt>
                <c:pt idx="33">
                  <c:v>41820</c:v>
                </c:pt>
                <c:pt idx="34">
                  <c:v>41912</c:v>
                </c:pt>
                <c:pt idx="35">
                  <c:v>42004</c:v>
                </c:pt>
                <c:pt idx="36">
                  <c:v>42094</c:v>
                </c:pt>
                <c:pt idx="37">
                  <c:v>42185</c:v>
                </c:pt>
                <c:pt idx="38">
                  <c:v>42277</c:v>
                </c:pt>
                <c:pt idx="39">
                  <c:v>42369</c:v>
                </c:pt>
                <c:pt idx="40">
                  <c:v>42460</c:v>
                </c:pt>
                <c:pt idx="41">
                  <c:v>42551</c:v>
                </c:pt>
                <c:pt idx="42">
                  <c:v>42643</c:v>
                </c:pt>
                <c:pt idx="43">
                  <c:v>42735</c:v>
                </c:pt>
                <c:pt idx="44">
                  <c:v>42825</c:v>
                </c:pt>
                <c:pt idx="45">
                  <c:v>42916</c:v>
                </c:pt>
                <c:pt idx="46">
                  <c:v>43008</c:v>
                </c:pt>
                <c:pt idx="47">
                  <c:v>43100</c:v>
                </c:pt>
                <c:pt idx="48">
                  <c:v>43190</c:v>
                </c:pt>
              </c:numCache>
            </c:numRef>
          </c:cat>
          <c:val>
            <c:numRef>
              <c:f>'3.5'!$B$3:$B$51</c:f>
              <c:numCache>
                <c:formatCode>0.0</c:formatCode>
                <c:ptCount val="49"/>
                <c:pt idx="0">
                  <c:v>15.199044988789524</c:v>
                </c:pt>
                <c:pt idx="1">
                  <c:v>15.328627699479913</c:v>
                </c:pt>
                <c:pt idx="2">
                  <c:v>15.094228372096353</c:v>
                </c:pt>
                <c:pt idx="3">
                  <c:v>14.741957276044237</c:v>
                </c:pt>
                <c:pt idx="4">
                  <c:v>13.42429777464751</c:v>
                </c:pt>
                <c:pt idx="5">
                  <c:v>13.16847096115219</c:v>
                </c:pt>
                <c:pt idx="6">
                  <c:v>12.829856503724502</c:v>
                </c:pt>
                <c:pt idx="7">
                  <c:v>12.259622133592796</c:v>
                </c:pt>
                <c:pt idx="8">
                  <c:v>11.418314257578421</c:v>
                </c:pt>
                <c:pt idx="9">
                  <c:v>10.001337078591854</c:v>
                </c:pt>
                <c:pt idx="10">
                  <c:v>8.9006009748402235</c:v>
                </c:pt>
                <c:pt idx="11">
                  <c:v>7.2716591948105647</c:v>
                </c:pt>
                <c:pt idx="12">
                  <c:v>6.6116146000131826</c:v>
                </c:pt>
                <c:pt idx="13">
                  <c:v>6.5778666470039271</c:v>
                </c:pt>
                <c:pt idx="14">
                  <c:v>6.6025715811160124</c:v>
                </c:pt>
                <c:pt idx="15">
                  <c:v>6.8768779217559528</c:v>
                </c:pt>
                <c:pt idx="16">
                  <c:v>6.9669767946326067</c:v>
                </c:pt>
                <c:pt idx="17">
                  <c:v>6.9147508836163496</c:v>
                </c:pt>
                <c:pt idx="18">
                  <c:v>8.1199763451884177</c:v>
                </c:pt>
                <c:pt idx="19">
                  <c:v>8.1356976487568122</c:v>
                </c:pt>
                <c:pt idx="20">
                  <c:v>8.1939308370335695</c:v>
                </c:pt>
                <c:pt idx="21">
                  <c:v>8.4430356240027713</c:v>
                </c:pt>
                <c:pt idx="22">
                  <c:v>7.6839106720501649</c:v>
                </c:pt>
                <c:pt idx="23">
                  <c:v>8.0984760010987635</c:v>
                </c:pt>
                <c:pt idx="24">
                  <c:v>8.11210528921562</c:v>
                </c:pt>
                <c:pt idx="25">
                  <c:v>8.6946268435849525</c:v>
                </c:pt>
                <c:pt idx="26">
                  <c:v>8.5980065086945103</c:v>
                </c:pt>
                <c:pt idx="27">
                  <c:v>9.1343782549908159</c:v>
                </c:pt>
                <c:pt idx="28">
                  <c:v>9.1534891942094632</c:v>
                </c:pt>
                <c:pt idx="29">
                  <c:v>9.2967131053615315</c:v>
                </c:pt>
                <c:pt idx="30">
                  <c:v>8.4975204170819829</c:v>
                </c:pt>
                <c:pt idx="31">
                  <c:v>7.2974613574555258</c:v>
                </c:pt>
                <c:pt idx="32">
                  <c:v>6.9078617018087929</c:v>
                </c:pt>
                <c:pt idx="33">
                  <c:v>5.6559181103645662</c:v>
                </c:pt>
                <c:pt idx="34">
                  <c:v>5.926139134285946</c:v>
                </c:pt>
                <c:pt idx="35">
                  <c:v>6.4897184637811023</c:v>
                </c:pt>
                <c:pt idx="36">
                  <c:v>6.5271353395219389</c:v>
                </c:pt>
                <c:pt idx="37">
                  <c:v>6.8552549609064428</c:v>
                </c:pt>
                <c:pt idx="38">
                  <c:v>6.7565166138485733</c:v>
                </c:pt>
                <c:pt idx="39">
                  <c:v>6.8825368601942438</c:v>
                </c:pt>
                <c:pt idx="40">
                  <c:v>6.7730790843765654</c:v>
                </c:pt>
                <c:pt idx="41">
                  <c:v>7.2607448080136194</c:v>
                </c:pt>
                <c:pt idx="42">
                  <c:v>7.227247046785501</c:v>
                </c:pt>
                <c:pt idx="43">
                  <c:v>7.7432771971815528</c:v>
                </c:pt>
                <c:pt idx="44">
                  <c:v>8.1607643973884869</c:v>
                </c:pt>
                <c:pt idx="45">
                  <c:v>7.7965291261131053</c:v>
                </c:pt>
                <c:pt idx="46">
                  <c:v>8.1174359585029165</c:v>
                </c:pt>
                <c:pt idx="47">
                  <c:v>7.6192162860260426</c:v>
                </c:pt>
                <c:pt idx="48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E2-490A-AC26-16402D9403E0}"/>
            </c:ext>
          </c:extLst>
        </c:ser>
        <c:ser>
          <c:idx val="1"/>
          <c:order val="1"/>
          <c:tx>
            <c:strRef>
              <c:f>'3.5'!$C$1</c:f>
              <c:strCache>
                <c:ptCount val="1"/>
                <c:pt idx="0">
                  <c:v>Foreign branches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'3.5'!$A$3:$A$51</c:f>
              <c:numCache>
                <c:formatCode>dd/mm/yy;@</c:formatCode>
                <c:ptCount val="49"/>
                <c:pt idx="0">
                  <c:v>38807</c:v>
                </c:pt>
                <c:pt idx="1">
                  <c:v>38898</c:v>
                </c:pt>
                <c:pt idx="2">
                  <c:v>38990</c:v>
                </c:pt>
                <c:pt idx="3">
                  <c:v>39082</c:v>
                </c:pt>
                <c:pt idx="4">
                  <c:v>39172</c:v>
                </c:pt>
                <c:pt idx="5">
                  <c:v>39263</c:v>
                </c:pt>
                <c:pt idx="6">
                  <c:v>39355</c:v>
                </c:pt>
                <c:pt idx="7">
                  <c:v>39447</c:v>
                </c:pt>
                <c:pt idx="8">
                  <c:v>39538</c:v>
                </c:pt>
                <c:pt idx="9">
                  <c:v>39629</c:v>
                </c:pt>
                <c:pt idx="10">
                  <c:v>39721</c:v>
                </c:pt>
                <c:pt idx="11">
                  <c:v>39813</c:v>
                </c:pt>
                <c:pt idx="12">
                  <c:v>39903</c:v>
                </c:pt>
                <c:pt idx="13">
                  <c:v>39994</c:v>
                </c:pt>
                <c:pt idx="14">
                  <c:v>40086</c:v>
                </c:pt>
                <c:pt idx="15">
                  <c:v>40178</c:v>
                </c:pt>
                <c:pt idx="16">
                  <c:v>40268</c:v>
                </c:pt>
                <c:pt idx="17">
                  <c:v>40359</c:v>
                </c:pt>
                <c:pt idx="18">
                  <c:v>40451</c:v>
                </c:pt>
                <c:pt idx="19">
                  <c:v>40543</c:v>
                </c:pt>
                <c:pt idx="20">
                  <c:v>40633</c:v>
                </c:pt>
                <c:pt idx="21">
                  <c:v>40724</c:v>
                </c:pt>
                <c:pt idx="22">
                  <c:v>40816</c:v>
                </c:pt>
                <c:pt idx="23">
                  <c:v>40908</c:v>
                </c:pt>
                <c:pt idx="24">
                  <c:v>40999</c:v>
                </c:pt>
                <c:pt idx="25">
                  <c:v>41090</c:v>
                </c:pt>
                <c:pt idx="26">
                  <c:v>41182</c:v>
                </c:pt>
                <c:pt idx="27">
                  <c:v>41274</c:v>
                </c:pt>
                <c:pt idx="28">
                  <c:v>41364</c:v>
                </c:pt>
                <c:pt idx="29">
                  <c:v>41455</c:v>
                </c:pt>
                <c:pt idx="30">
                  <c:v>41547</c:v>
                </c:pt>
                <c:pt idx="31">
                  <c:v>41639</c:v>
                </c:pt>
                <c:pt idx="32">
                  <c:v>41729</c:v>
                </c:pt>
                <c:pt idx="33">
                  <c:v>41820</c:v>
                </c:pt>
                <c:pt idx="34">
                  <c:v>41912</c:v>
                </c:pt>
                <c:pt idx="35">
                  <c:v>42004</c:v>
                </c:pt>
                <c:pt idx="36">
                  <c:v>42094</c:v>
                </c:pt>
                <c:pt idx="37">
                  <c:v>42185</c:v>
                </c:pt>
                <c:pt idx="38">
                  <c:v>42277</c:v>
                </c:pt>
                <c:pt idx="39">
                  <c:v>42369</c:v>
                </c:pt>
                <c:pt idx="40">
                  <c:v>42460</c:v>
                </c:pt>
                <c:pt idx="41">
                  <c:v>42551</c:v>
                </c:pt>
                <c:pt idx="42">
                  <c:v>42643</c:v>
                </c:pt>
                <c:pt idx="43">
                  <c:v>42735</c:v>
                </c:pt>
                <c:pt idx="44">
                  <c:v>42825</c:v>
                </c:pt>
                <c:pt idx="45">
                  <c:v>42916</c:v>
                </c:pt>
                <c:pt idx="46">
                  <c:v>43008</c:v>
                </c:pt>
                <c:pt idx="47">
                  <c:v>43100</c:v>
                </c:pt>
                <c:pt idx="48">
                  <c:v>43190</c:v>
                </c:pt>
              </c:numCache>
            </c:numRef>
          </c:cat>
          <c:val>
            <c:numRef>
              <c:f>'3.5'!$C$3:$C$51</c:f>
              <c:numCache>
                <c:formatCode>0.0</c:formatCode>
                <c:ptCount val="49"/>
                <c:pt idx="0">
                  <c:v>20.378442659685557</c:v>
                </c:pt>
                <c:pt idx="1">
                  <c:v>19.51419285815048</c:v>
                </c:pt>
                <c:pt idx="2">
                  <c:v>19.577406872140735</c:v>
                </c:pt>
                <c:pt idx="3">
                  <c:v>18.452406392702379</c:v>
                </c:pt>
                <c:pt idx="4">
                  <c:v>22.469506385291371</c:v>
                </c:pt>
                <c:pt idx="5">
                  <c:v>20.969439606490781</c:v>
                </c:pt>
                <c:pt idx="6">
                  <c:v>19.606902196606903</c:v>
                </c:pt>
                <c:pt idx="7">
                  <c:v>18.059904388025274</c:v>
                </c:pt>
                <c:pt idx="8">
                  <c:v>13.108826896442526</c:v>
                </c:pt>
                <c:pt idx="9">
                  <c:v>12.200573385235479</c:v>
                </c:pt>
                <c:pt idx="10">
                  <c:v>9.7704885999889903</c:v>
                </c:pt>
                <c:pt idx="11">
                  <c:v>7.6761675464762202</c:v>
                </c:pt>
                <c:pt idx="12">
                  <c:v>7.4342739330209406</c:v>
                </c:pt>
                <c:pt idx="13">
                  <c:v>6.4276381717430109</c:v>
                </c:pt>
                <c:pt idx="14">
                  <c:v>6.9511153642556334</c:v>
                </c:pt>
                <c:pt idx="15">
                  <c:v>6.9635156646897567</c:v>
                </c:pt>
                <c:pt idx="16">
                  <c:v>6.4418689910618943</c:v>
                </c:pt>
                <c:pt idx="17">
                  <c:v>6.920194825916437</c:v>
                </c:pt>
                <c:pt idx="18">
                  <c:v>7.0913833547405103</c:v>
                </c:pt>
                <c:pt idx="19">
                  <c:v>8.4153840813928191</c:v>
                </c:pt>
                <c:pt idx="20">
                  <c:v>8.9016749025754738</c:v>
                </c:pt>
                <c:pt idx="21">
                  <c:v>8.8066128681116638</c:v>
                </c:pt>
                <c:pt idx="22">
                  <c:v>8.1592471686416488</c:v>
                </c:pt>
                <c:pt idx="23">
                  <c:v>6.7994372241299672</c:v>
                </c:pt>
                <c:pt idx="24">
                  <c:v>5.7804368152542196</c:v>
                </c:pt>
                <c:pt idx="25">
                  <c:v>4.8850337435005775</c:v>
                </c:pt>
                <c:pt idx="26">
                  <c:v>3.7999920600383374</c:v>
                </c:pt>
                <c:pt idx="27">
                  <c:v>2.841114575094128</c:v>
                </c:pt>
                <c:pt idx="28">
                  <c:v>2.2592895223311871</c:v>
                </c:pt>
                <c:pt idx="29">
                  <c:v>2.4488546406482126</c:v>
                </c:pt>
                <c:pt idx="30">
                  <c:v>3.709978408813841</c:v>
                </c:pt>
                <c:pt idx="31">
                  <c:v>5.6236532182155852</c:v>
                </c:pt>
                <c:pt idx="32">
                  <c:v>6.0329596991544054</c:v>
                </c:pt>
                <c:pt idx="33">
                  <c:v>6.31429894059643</c:v>
                </c:pt>
                <c:pt idx="34">
                  <c:v>5.6412205503975521</c:v>
                </c:pt>
                <c:pt idx="35">
                  <c:v>5.9212600230063472</c:v>
                </c:pt>
                <c:pt idx="36">
                  <c:v>8.9168592837654437</c:v>
                </c:pt>
                <c:pt idx="37">
                  <c:v>10.218359057011606</c:v>
                </c:pt>
                <c:pt idx="38">
                  <c:v>11.934976985098666</c:v>
                </c:pt>
                <c:pt idx="39">
                  <c:v>12.446312918935586</c:v>
                </c:pt>
                <c:pt idx="40">
                  <c:v>10.192264002383823</c:v>
                </c:pt>
                <c:pt idx="41">
                  <c:v>8.5192309774199551</c:v>
                </c:pt>
                <c:pt idx="42">
                  <c:v>7.2755756962642026</c:v>
                </c:pt>
                <c:pt idx="43">
                  <c:v>5.1329569779991591</c:v>
                </c:pt>
                <c:pt idx="44">
                  <c:v>4.7680980416973995</c:v>
                </c:pt>
                <c:pt idx="45">
                  <c:v>4.5487318140852384</c:v>
                </c:pt>
                <c:pt idx="46">
                  <c:v>4.6240764147502222</c:v>
                </c:pt>
                <c:pt idx="47">
                  <c:v>5.2676331430688172</c:v>
                </c:pt>
                <c:pt idx="48">
                  <c:v>5.2063719527435826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E2-490A-AC26-16402D940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86496"/>
        <c:axId val="214588032"/>
      </c:lineChart>
      <c:dateAx>
        <c:axId val="214586496"/>
        <c:scaling>
          <c:orientation val="minMax"/>
        </c:scaling>
        <c:delete val="0"/>
        <c:axPos val="b"/>
        <c:numFmt formatCode="dd/mm/yy;@" sourceLinked="1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214588032"/>
        <c:crosses val="autoZero"/>
        <c:auto val="1"/>
        <c:lblOffset val="100"/>
        <c:baseTimeUnit val="days"/>
        <c:majorUnit val="4"/>
        <c:majorTimeUnit val="years"/>
      </c:dateAx>
      <c:valAx>
        <c:axId val="214588032"/>
        <c:scaling>
          <c:orientation val="minMax"/>
          <c:max val="2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3.9126359205099328E-4"/>
              <c:y val="0.2804277243122387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86496"/>
        <c:crosses val="autoZero"/>
        <c:crossBetween val="midCat"/>
        <c:majorUnit val="5"/>
      </c:valAx>
    </c:plotArea>
    <c:legend>
      <c:legendPos val="b"/>
      <c:layout>
        <c:manualLayout>
          <c:xMode val="edge"/>
          <c:yMode val="edge"/>
          <c:x val="0.12380952380952381"/>
          <c:y val="0.92820555325321186"/>
          <c:w val="0.76271616047993995"/>
          <c:h val="6.423511534742368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6618547681539"/>
          <c:y val="5.1400554097404488E-2"/>
          <c:w val="0.81345988001499814"/>
          <c:h val="0.78963392733803006"/>
        </c:manualLayout>
      </c:layout>
      <c:lineChart>
        <c:grouping val="standard"/>
        <c:varyColors val="0"/>
        <c:ser>
          <c:idx val="0"/>
          <c:order val="0"/>
          <c:tx>
            <c:strRef>
              <c:f>'3.6'!$B$6</c:f>
              <c:strCache>
                <c:ptCount val="1"/>
                <c:pt idx="0">
                  <c:v>Norwegian banks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'3.6'!$A$8:$A$56</c:f>
              <c:numCache>
                <c:formatCode>dd/mm/yy;@</c:formatCode>
                <c:ptCount val="49"/>
                <c:pt idx="0">
                  <c:v>38807</c:v>
                </c:pt>
                <c:pt idx="1">
                  <c:v>38898</c:v>
                </c:pt>
                <c:pt idx="2">
                  <c:v>38990</c:v>
                </c:pt>
                <c:pt idx="3">
                  <c:v>39082</c:v>
                </c:pt>
                <c:pt idx="4">
                  <c:v>39172</c:v>
                </c:pt>
                <c:pt idx="5">
                  <c:v>39263</c:v>
                </c:pt>
                <c:pt idx="6">
                  <c:v>39355</c:v>
                </c:pt>
                <c:pt idx="7">
                  <c:v>39447</c:v>
                </c:pt>
                <c:pt idx="8">
                  <c:v>39538</c:v>
                </c:pt>
                <c:pt idx="9">
                  <c:v>39629</c:v>
                </c:pt>
                <c:pt idx="10">
                  <c:v>39721</c:v>
                </c:pt>
                <c:pt idx="11">
                  <c:v>39813</c:v>
                </c:pt>
                <c:pt idx="12">
                  <c:v>39903</c:v>
                </c:pt>
                <c:pt idx="13">
                  <c:v>39994</c:v>
                </c:pt>
                <c:pt idx="14">
                  <c:v>40086</c:v>
                </c:pt>
                <c:pt idx="15">
                  <c:v>40178</c:v>
                </c:pt>
                <c:pt idx="16">
                  <c:v>40268</c:v>
                </c:pt>
                <c:pt idx="17">
                  <c:v>40359</c:v>
                </c:pt>
                <c:pt idx="18">
                  <c:v>40451</c:v>
                </c:pt>
                <c:pt idx="19">
                  <c:v>40543</c:v>
                </c:pt>
                <c:pt idx="20">
                  <c:v>40633</c:v>
                </c:pt>
                <c:pt idx="21">
                  <c:v>40724</c:v>
                </c:pt>
                <c:pt idx="22">
                  <c:v>40816</c:v>
                </c:pt>
                <c:pt idx="23">
                  <c:v>40908</c:v>
                </c:pt>
                <c:pt idx="24">
                  <c:v>40999</c:v>
                </c:pt>
                <c:pt idx="25">
                  <c:v>41090</c:v>
                </c:pt>
                <c:pt idx="26">
                  <c:v>41182</c:v>
                </c:pt>
                <c:pt idx="27">
                  <c:v>41274</c:v>
                </c:pt>
                <c:pt idx="28">
                  <c:v>41364</c:v>
                </c:pt>
                <c:pt idx="29">
                  <c:v>41455</c:v>
                </c:pt>
                <c:pt idx="30">
                  <c:v>41547</c:v>
                </c:pt>
                <c:pt idx="31">
                  <c:v>41639</c:v>
                </c:pt>
                <c:pt idx="32">
                  <c:v>41729</c:v>
                </c:pt>
                <c:pt idx="33">
                  <c:v>41820</c:v>
                </c:pt>
                <c:pt idx="34">
                  <c:v>41912</c:v>
                </c:pt>
                <c:pt idx="35">
                  <c:v>42004</c:v>
                </c:pt>
                <c:pt idx="36">
                  <c:v>42094</c:v>
                </c:pt>
                <c:pt idx="37">
                  <c:v>42185</c:v>
                </c:pt>
                <c:pt idx="38">
                  <c:v>42277</c:v>
                </c:pt>
                <c:pt idx="39">
                  <c:v>42369</c:v>
                </c:pt>
                <c:pt idx="40">
                  <c:v>42460</c:v>
                </c:pt>
                <c:pt idx="41">
                  <c:v>42551</c:v>
                </c:pt>
                <c:pt idx="42">
                  <c:v>42643</c:v>
                </c:pt>
                <c:pt idx="43">
                  <c:v>42735</c:v>
                </c:pt>
                <c:pt idx="44">
                  <c:v>42825</c:v>
                </c:pt>
                <c:pt idx="45">
                  <c:v>42916</c:v>
                </c:pt>
                <c:pt idx="46">
                  <c:v>43008</c:v>
                </c:pt>
                <c:pt idx="47">
                  <c:v>43100</c:v>
                </c:pt>
                <c:pt idx="48">
                  <c:v>43190</c:v>
                </c:pt>
              </c:numCache>
            </c:numRef>
          </c:cat>
          <c:val>
            <c:numRef>
              <c:f>'3.6'!$B$8:$B$56</c:f>
              <c:numCache>
                <c:formatCode>0.0</c:formatCode>
                <c:ptCount val="49"/>
                <c:pt idx="0">
                  <c:v>14.779015314806919</c:v>
                </c:pt>
                <c:pt idx="1">
                  <c:v>17.5470826873952</c:v>
                </c:pt>
                <c:pt idx="2">
                  <c:v>17.155518200394315</c:v>
                </c:pt>
                <c:pt idx="3">
                  <c:v>22.695133320943327</c:v>
                </c:pt>
                <c:pt idx="4">
                  <c:v>27.192308651691487</c:v>
                </c:pt>
                <c:pt idx="5">
                  <c:v>24.032771078857174</c:v>
                </c:pt>
                <c:pt idx="6">
                  <c:v>22.508179271430716</c:v>
                </c:pt>
                <c:pt idx="7">
                  <c:v>20.053800172165804</c:v>
                </c:pt>
                <c:pt idx="8">
                  <c:v>17.369377547349973</c:v>
                </c:pt>
                <c:pt idx="9">
                  <c:v>18.876432449625714</c:v>
                </c:pt>
                <c:pt idx="10">
                  <c:v>19.259779901609186</c:v>
                </c:pt>
                <c:pt idx="11">
                  <c:v>16.803352810999694</c:v>
                </c:pt>
                <c:pt idx="12">
                  <c:v>10.997004413389133</c:v>
                </c:pt>
                <c:pt idx="13">
                  <c:v>6.7232976007203904</c:v>
                </c:pt>
                <c:pt idx="14">
                  <c:v>1.0746979857741534</c:v>
                </c:pt>
                <c:pt idx="15">
                  <c:v>-6.4310591365338681</c:v>
                </c:pt>
                <c:pt idx="16">
                  <c:v>-4.5092804540907689</c:v>
                </c:pt>
                <c:pt idx="17">
                  <c:v>-2.8016940788684441</c:v>
                </c:pt>
                <c:pt idx="18">
                  <c:v>1.9763881376526626</c:v>
                </c:pt>
                <c:pt idx="19">
                  <c:v>6.8217442648309534</c:v>
                </c:pt>
                <c:pt idx="20">
                  <c:v>6.4247232305951751</c:v>
                </c:pt>
                <c:pt idx="21">
                  <c:v>6.4304980478907758</c:v>
                </c:pt>
                <c:pt idx="22">
                  <c:v>6.6798117085805631</c:v>
                </c:pt>
                <c:pt idx="23">
                  <c:v>6.7003467672786643</c:v>
                </c:pt>
                <c:pt idx="24">
                  <c:v>7.534675568387339</c:v>
                </c:pt>
                <c:pt idx="25">
                  <c:v>6.9126533916522792</c:v>
                </c:pt>
                <c:pt idx="26">
                  <c:v>4.6351304794730819</c:v>
                </c:pt>
                <c:pt idx="27">
                  <c:v>3.4703400896487047</c:v>
                </c:pt>
                <c:pt idx="28">
                  <c:v>2.5548234751802568</c:v>
                </c:pt>
                <c:pt idx="29">
                  <c:v>1.3940090534683147</c:v>
                </c:pt>
                <c:pt idx="30">
                  <c:v>0.92249515456759301</c:v>
                </c:pt>
                <c:pt idx="31">
                  <c:v>0.72551412785635261</c:v>
                </c:pt>
                <c:pt idx="32">
                  <c:v>0.82360143469630831</c:v>
                </c:pt>
                <c:pt idx="33">
                  <c:v>1.9761577844971123</c:v>
                </c:pt>
                <c:pt idx="34">
                  <c:v>2.311423700162929</c:v>
                </c:pt>
                <c:pt idx="35">
                  <c:v>4.0891575940101621</c:v>
                </c:pt>
                <c:pt idx="36">
                  <c:v>5.667186794562995</c:v>
                </c:pt>
                <c:pt idx="37">
                  <c:v>5.3289960659153257</c:v>
                </c:pt>
                <c:pt idx="38">
                  <c:v>6.5896074897876078</c:v>
                </c:pt>
                <c:pt idx="39">
                  <c:v>3.5067240041771086</c:v>
                </c:pt>
                <c:pt idx="40">
                  <c:v>1.8253931821917035</c:v>
                </c:pt>
                <c:pt idx="41">
                  <c:v>2.030500906634658</c:v>
                </c:pt>
                <c:pt idx="42">
                  <c:v>0.84125750100572105</c:v>
                </c:pt>
                <c:pt idx="43">
                  <c:v>1.8117073292376551</c:v>
                </c:pt>
                <c:pt idx="44">
                  <c:v>3.9672859567257523</c:v>
                </c:pt>
                <c:pt idx="45">
                  <c:v>4.5394724911464346</c:v>
                </c:pt>
                <c:pt idx="46">
                  <c:v>4.4998015059684038</c:v>
                </c:pt>
                <c:pt idx="47">
                  <c:v>5.2305087875096135</c:v>
                </c:pt>
                <c:pt idx="48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BC-48A1-8AFE-378B8A074A68}"/>
            </c:ext>
          </c:extLst>
        </c:ser>
        <c:ser>
          <c:idx val="1"/>
          <c:order val="1"/>
          <c:tx>
            <c:strRef>
              <c:f>'3.6'!$C$6</c:f>
              <c:strCache>
                <c:ptCount val="1"/>
                <c:pt idx="0">
                  <c:v>Foreign branches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'3.6'!$A$8:$A$56</c:f>
              <c:numCache>
                <c:formatCode>dd/mm/yy;@</c:formatCode>
                <c:ptCount val="49"/>
                <c:pt idx="0">
                  <c:v>38807</c:v>
                </c:pt>
                <c:pt idx="1">
                  <c:v>38898</c:v>
                </c:pt>
                <c:pt idx="2">
                  <c:v>38990</c:v>
                </c:pt>
                <c:pt idx="3">
                  <c:v>39082</c:v>
                </c:pt>
                <c:pt idx="4">
                  <c:v>39172</c:v>
                </c:pt>
                <c:pt idx="5">
                  <c:v>39263</c:v>
                </c:pt>
                <c:pt idx="6">
                  <c:v>39355</c:v>
                </c:pt>
                <c:pt idx="7">
                  <c:v>39447</c:v>
                </c:pt>
                <c:pt idx="8">
                  <c:v>39538</c:v>
                </c:pt>
                <c:pt idx="9">
                  <c:v>39629</c:v>
                </c:pt>
                <c:pt idx="10">
                  <c:v>39721</c:v>
                </c:pt>
                <c:pt idx="11">
                  <c:v>39813</c:v>
                </c:pt>
                <c:pt idx="12">
                  <c:v>39903</c:v>
                </c:pt>
                <c:pt idx="13">
                  <c:v>39994</c:v>
                </c:pt>
                <c:pt idx="14">
                  <c:v>40086</c:v>
                </c:pt>
                <c:pt idx="15">
                  <c:v>40178</c:v>
                </c:pt>
                <c:pt idx="16">
                  <c:v>40268</c:v>
                </c:pt>
                <c:pt idx="17">
                  <c:v>40359</c:v>
                </c:pt>
                <c:pt idx="18">
                  <c:v>40451</c:v>
                </c:pt>
                <c:pt idx="19">
                  <c:v>40543</c:v>
                </c:pt>
                <c:pt idx="20">
                  <c:v>40633</c:v>
                </c:pt>
                <c:pt idx="21">
                  <c:v>40724</c:v>
                </c:pt>
                <c:pt idx="22">
                  <c:v>40816</c:v>
                </c:pt>
                <c:pt idx="23">
                  <c:v>40908</c:v>
                </c:pt>
                <c:pt idx="24">
                  <c:v>40999</c:v>
                </c:pt>
                <c:pt idx="25">
                  <c:v>41090</c:v>
                </c:pt>
                <c:pt idx="26">
                  <c:v>41182</c:v>
                </c:pt>
                <c:pt idx="27">
                  <c:v>41274</c:v>
                </c:pt>
                <c:pt idx="28">
                  <c:v>41364</c:v>
                </c:pt>
                <c:pt idx="29">
                  <c:v>41455</c:v>
                </c:pt>
                <c:pt idx="30">
                  <c:v>41547</c:v>
                </c:pt>
                <c:pt idx="31">
                  <c:v>41639</c:v>
                </c:pt>
                <c:pt idx="32">
                  <c:v>41729</c:v>
                </c:pt>
                <c:pt idx="33">
                  <c:v>41820</c:v>
                </c:pt>
                <c:pt idx="34">
                  <c:v>41912</c:v>
                </c:pt>
                <c:pt idx="35">
                  <c:v>42004</c:v>
                </c:pt>
                <c:pt idx="36">
                  <c:v>42094</c:v>
                </c:pt>
                <c:pt idx="37">
                  <c:v>42185</c:v>
                </c:pt>
                <c:pt idx="38">
                  <c:v>42277</c:v>
                </c:pt>
                <c:pt idx="39">
                  <c:v>42369</c:v>
                </c:pt>
                <c:pt idx="40">
                  <c:v>42460</c:v>
                </c:pt>
                <c:pt idx="41">
                  <c:v>42551</c:v>
                </c:pt>
                <c:pt idx="42">
                  <c:v>42643</c:v>
                </c:pt>
                <c:pt idx="43">
                  <c:v>42735</c:v>
                </c:pt>
                <c:pt idx="44">
                  <c:v>42825</c:v>
                </c:pt>
                <c:pt idx="45">
                  <c:v>42916</c:v>
                </c:pt>
                <c:pt idx="46">
                  <c:v>43008</c:v>
                </c:pt>
                <c:pt idx="47">
                  <c:v>43100</c:v>
                </c:pt>
                <c:pt idx="48">
                  <c:v>43190</c:v>
                </c:pt>
              </c:numCache>
            </c:numRef>
          </c:cat>
          <c:val>
            <c:numRef>
              <c:f>'3.6'!$C$8:$C$56</c:f>
              <c:numCache>
                <c:formatCode>0.0</c:formatCode>
                <c:ptCount val="49"/>
                <c:pt idx="0">
                  <c:v>26.163474967194023</c:v>
                </c:pt>
                <c:pt idx="1">
                  <c:v>27.635221623744876</c:v>
                </c:pt>
                <c:pt idx="2">
                  <c:v>30.85950660907395</c:v>
                </c:pt>
                <c:pt idx="3">
                  <c:v>27.939226744925882</c:v>
                </c:pt>
                <c:pt idx="4">
                  <c:v>28.902274206758129</c:v>
                </c:pt>
                <c:pt idx="5">
                  <c:v>33.917921708763778</c:v>
                </c:pt>
                <c:pt idx="6">
                  <c:v>31.455053801302025</c:v>
                </c:pt>
                <c:pt idx="7">
                  <c:v>33.76276536560907</c:v>
                </c:pt>
                <c:pt idx="8">
                  <c:v>34.696035617202185</c:v>
                </c:pt>
                <c:pt idx="9">
                  <c:v>30.242092453890578</c:v>
                </c:pt>
                <c:pt idx="10">
                  <c:v>29.610137409686143</c:v>
                </c:pt>
                <c:pt idx="11">
                  <c:v>29.323055213632276</c:v>
                </c:pt>
                <c:pt idx="12">
                  <c:v>18.314197629111973</c:v>
                </c:pt>
                <c:pt idx="13">
                  <c:v>6.6951397908881383</c:v>
                </c:pt>
                <c:pt idx="14">
                  <c:v>-2.0489984113752469</c:v>
                </c:pt>
                <c:pt idx="15">
                  <c:v>-6.0097364842809586</c:v>
                </c:pt>
                <c:pt idx="16">
                  <c:v>-4.7580843727031308</c:v>
                </c:pt>
                <c:pt idx="17">
                  <c:v>1.4522771757499164</c:v>
                </c:pt>
                <c:pt idx="18">
                  <c:v>4.3236954423871099</c:v>
                </c:pt>
                <c:pt idx="19">
                  <c:v>-1.3178552051340997</c:v>
                </c:pt>
                <c:pt idx="20">
                  <c:v>-1.1991087333510619</c:v>
                </c:pt>
                <c:pt idx="21">
                  <c:v>-5.0752053203086405</c:v>
                </c:pt>
                <c:pt idx="22">
                  <c:v>-1.5844802422800175</c:v>
                </c:pt>
                <c:pt idx="23">
                  <c:v>1.1048005973764541</c:v>
                </c:pt>
                <c:pt idx="24">
                  <c:v>1.7199811458158631</c:v>
                </c:pt>
                <c:pt idx="25">
                  <c:v>4.1009088541821725</c:v>
                </c:pt>
                <c:pt idx="26">
                  <c:v>0.91112131061834578</c:v>
                </c:pt>
                <c:pt idx="27">
                  <c:v>-1.1766676142526244</c:v>
                </c:pt>
                <c:pt idx="28">
                  <c:v>-1.078933052184583</c:v>
                </c:pt>
                <c:pt idx="29">
                  <c:v>-1.6550559056462411</c:v>
                </c:pt>
                <c:pt idx="30">
                  <c:v>4.6568959904846885E-2</c:v>
                </c:pt>
                <c:pt idx="31">
                  <c:v>1.8261263791519378</c:v>
                </c:pt>
                <c:pt idx="32">
                  <c:v>1.7020624988334898</c:v>
                </c:pt>
                <c:pt idx="33">
                  <c:v>2.2577329757795139</c:v>
                </c:pt>
                <c:pt idx="34">
                  <c:v>1.8288721322950119</c:v>
                </c:pt>
                <c:pt idx="35">
                  <c:v>7.289106149630209</c:v>
                </c:pt>
                <c:pt idx="36">
                  <c:v>7.4244782881021321</c:v>
                </c:pt>
                <c:pt idx="37">
                  <c:v>7.5960391791373816</c:v>
                </c:pt>
                <c:pt idx="38">
                  <c:v>10.295851348268892</c:v>
                </c:pt>
                <c:pt idx="39">
                  <c:v>9.4341267230411141</c:v>
                </c:pt>
                <c:pt idx="40">
                  <c:v>9.8448954401725075</c:v>
                </c:pt>
                <c:pt idx="41">
                  <c:v>8.9426321774897168</c:v>
                </c:pt>
                <c:pt idx="42">
                  <c:v>6.196892739214932</c:v>
                </c:pt>
                <c:pt idx="43">
                  <c:v>1.1032335149767425</c:v>
                </c:pt>
                <c:pt idx="44">
                  <c:v>1.3797425853385503</c:v>
                </c:pt>
                <c:pt idx="45">
                  <c:v>4.0823284326205522</c:v>
                </c:pt>
                <c:pt idx="46">
                  <c:v>4.6139196290709394</c:v>
                </c:pt>
                <c:pt idx="47">
                  <c:v>10.498525972454953</c:v>
                </c:pt>
                <c:pt idx="48">
                  <c:v>8.7217440838658113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BC-48A1-8AFE-378B8A074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86496"/>
        <c:axId val="214588032"/>
      </c:lineChart>
      <c:dateAx>
        <c:axId val="214586496"/>
        <c:scaling>
          <c:orientation val="minMax"/>
        </c:scaling>
        <c:delete val="0"/>
        <c:axPos val="b"/>
        <c:numFmt formatCode="dd/mm/yy;@" sourceLinked="1"/>
        <c:majorTickMark val="out"/>
        <c:minorTickMark val="out"/>
        <c:tickLblPos val="low"/>
        <c:spPr>
          <a:ln>
            <a:solidFill>
              <a:schemeClr val="tx1"/>
            </a:solidFill>
          </a:ln>
        </c:spPr>
        <c:crossAx val="214588032"/>
        <c:crosses val="autoZero"/>
        <c:auto val="1"/>
        <c:lblOffset val="100"/>
        <c:baseTimeUnit val="days"/>
        <c:majorUnit val="4"/>
        <c:majorTimeUnit val="years"/>
      </c:dateAx>
      <c:valAx>
        <c:axId val="214588032"/>
        <c:scaling>
          <c:orientation val="minMax"/>
          <c:max val="40"/>
          <c:min val="-1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3.9126359205099372E-4"/>
              <c:y val="0.3225329465395773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86496"/>
        <c:crosses val="autoZero"/>
        <c:crossBetween val="midCat"/>
        <c:majorUnit val="10"/>
      </c:valAx>
    </c:plotArea>
    <c:legend>
      <c:legendPos val="b"/>
      <c:layout>
        <c:manualLayout>
          <c:xMode val="edge"/>
          <c:yMode val="edge"/>
          <c:x val="0.11904761904761904"/>
          <c:y val="0.935223097112861"/>
          <c:w val="0.76271616047993995"/>
          <c:h val="5.721757148777456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946282776489"/>
          <c:y val="4.2333341772792861E-2"/>
          <c:w val="0.789362184970126"/>
          <c:h val="0.81945135073549891"/>
        </c:manualLayout>
      </c:layout>
      <c:lineChart>
        <c:grouping val="standard"/>
        <c:varyColors val="0"/>
        <c:ser>
          <c:idx val="1"/>
          <c:order val="0"/>
          <c:tx>
            <c:strRef>
              <c:f>'3.7'!$B$1</c:f>
              <c:strCache>
                <c:ptCount val="1"/>
                <c:pt idx="0">
                  <c:v>Risk-weighted assets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'3.7'!$A$7:$A$27</c:f>
              <c:numCache>
                <c:formatCode>m/d/yyyy</c:formatCode>
                <c:ptCount val="21"/>
                <c:pt idx="0">
                  <c:v>35795</c:v>
                </c:pt>
                <c:pt idx="1">
                  <c:v>36160</c:v>
                </c:pt>
                <c:pt idx="2">
                  <c:v>36525</c:v>
                </c:pt>
                <c:pt idx="3">
                  <c:v>36891</c:v>
                </c:pt>
                <c:pt idx="4">
                  <c:v>37256</c:v>
                </c:pt>
                <c:pt idx="5">
                  <c:v>37621</c:v>
                </c:pt>
                <c:pt idx="6">
                  <c:v>37986</c:v>
                </c:pt>
                <c:pt idx="7">
                  <c:v>38352</c:v>
                </c:pt>
                <c:pt idx="8">
                  <c:v>38717</c:v>
                </c:pt>
                <c:pt idx="9">
                  <c:v>39082</c:v>
                </c:pt>
                <c:pt idx="10">
                  <c:v>39447</c:v>
                </c:pt>
                <c:pt idx="11">
                  <c:v>39813</c:v>
                </c:pt>
                <c:pt idx="12">
                  <c:v>40178</c:v>
                </c:pt>
                <c:pt idx="13">
                  <c:v>40543</c:v>
                </c:pt>
                <c:pt idx="14">
                  <c:v>40908</c:v>
                </c:pt>
                <c:pt idx="15">
                  <c:v>41274</c:v>
                </c:pt>
                <c:pt idx="16">
                  <c:v>41639</c:v>
                </c:pt>
                <c:pt idx="17">
                  <c:v>42004</c:v>
                </c:pt>
                <c:pt idx="18">
                  <c:v>42369</c:v>
                </c:pt>
                <c:pt idx="19">
                  <c:v>42735</c:v>
                </c:pt>
                <c:pt idx="20">
                  <c:v>43100</c:v>
                </c:pt>
              </c:numCache>
            </c:numRef>
          </c:cat>
          <c:val>
            <c:numRef>
              <c:f>'3.7'!$B$7:$B$27</c:f>
              <c:numCache>
                <c:formatCode>General</c:formatCode>
                <c:ptCount val="21"/>
                <c:pt idx="0">
                  <c:v>580.41304600000001</c:v>
                </c:pt>
                <c:pt idx="1">
                  <c:v>663.41001199999994</c:v>
                </c:pt>
                <c:pt idx="2">
                  <c:v>720.96396699999991</c:v>
                </c:pt>
                <c:pt idx="3">
                  <c:v>821.31496400000003</c:v>
                </c:pt>
                <c:pt idx="4">
                  <c:v>871.58043299999997</c:v>
                </c:pt>
                <c:pt idx="5">
                  <c:v>907.29905399999996</c:v>
                </c:pt>
                <c:pt idx="6">
                  <c:v>970.01536899999996</c:v>
                </c:pt>
                <c:pt idx="7">
                  <c:v>1020.5772609999999</c:v>
                </c:pt>
                <c:pt idx="8">
                  <c:v>1207.648964</c:v>
                </c:pt>
                <c:pt idx="9">
                  <c:v>1455.763702</c:v>
                </c:pt>
                <c:pt idx="10">
                  <c:v>1542.8387830000001</c:v>
                </c:pt>
                <c:pt idx="11">
                  <c:v>1838.8894082186105</c:v>
                </c:pt>
                <c:pt idx="12">
                  <c:v>1696.4376861353878</c:v>
                </c:pt>
                <c:pt idx="13">
                  <c:v>1696.02909849613</c:v>
                </c:pt>
                <c:pt idx="14">
                  <c:v>1846.2312589006476</c:v>
                </c:pt>
                <c:pt idx="15">
                  <c:v>1846.7817660544351</c:v>
                </c:pt>
                <c:pt idx="16">
                  <c:v>1919.0505519958426</c:v>
                </c:pt>
                <c:pt idx="17">
                  <c:v>2014.2550060000001</c:v>
                </c:pt>
                <c:pt idx="18">
                  <c:v>2094.1786731349998</c:v>
                </c:pt>
                <c:pt idx="19">
                  <c:v>2129.4174989999997</c:v>
                </c:pt>
                <c:pt idx="20">
                  <c:v>2195.6831052991929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8-427F-AA92-E55151891258}"/>
            </c:ext>
          </c:extLst>
        </c:ser>
        <c:ser>
          <c:idx val="2"/>
          <c:order val="1"/>
          <c:tx>
            <c:strRef>
              <c:f>'3.7'!$C$1</c:f>
              <c:strCache>
                <c:ptCount val="1"/>
                <c:pt idx="0">
                  <c:v>Total assets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'3.7'!$A$7:$A$27</c:f>
              <c:numCache>
                <c:formatCode>m/d/yyyy</c:formatCode>
                <c:ptCount val="21"/>
                <c:pt idx="0">
                  <c:v>35795</c:v>
                </c:pt>
                <c:pt idx="1">
                  <c:v>36160</c:v>
                </c:pt>
                <c:pt idx="2">
                  <c:v>36525</c:v>
                </c:pt>
                <c:pt idx="3">
                  <c:v>36891</c:v>
                </c:pt>
                <c:pt idx="4">
                  <c:v>37256</c:v>
                </c:pt>
                <c:pt idx="5">
                  <c:v>37621</c:v>
                </c:pt>
                <c:pt idx="6">
                  <c:v>37986</c:v>
                </c:pt>
                <c:pt idx="7">
                  <c:v>38352</c:v>
                </c:pt>
                <c:pt idx="8">
                  <c:v>38717</c:v>
                </c:pt>
                <c:pt idx="9">
                  <c:v>39082</c:v>
                </c:pt>
                <c:pt idx="10">
                  <c:v>39447</c:v>
                </c:pt>
                <c:pt idx="11">
                  <c:v>39813</c:v>
                </c:pt>
                <c:pt idx="12">
                  <c:v>40178</c:v>
                </c:pt>
                <c:pt idx="13">
                  <c:v>40543</c:v>
                </c:pt>
                <c:pt idx="14">
                  <c:v>40908</c:v>
                </c:pt>
                <c:pt idx="15">
                  <c:v>41274</c:v>
                </c:pt>
                <c:pt idx="16">
                  <c:v>41639</c:v>
                </c:pt>
                <c:pt idx="17">
                  <c:v>42004</c:v>
                </c:pt>
                <c:pt idx="18">
                  <c:v>42369</c:v>
                </c:pt>
                <c:pt idx="19">
                  <c:v>42735</c:v>
                </c:pt>
                <c:pt idx="20">
                  <c:v>43100</c:v>
                </c:pt>
              </c:numCache>
            </c:numRef>
          </c:cat>
          <c:val>
            <c:numRef>
              <c:f>'3.7'!$C$7:$C$27</c:f>
              <c:numCache>
                <c:formatCode>General</c:formatCode>
                <c:ptCount val="21"/>
                <c:pt idx="0">
                  <c:v>792.16839231222286</c:v>
                </c:pt>
                <c:pt idx="1">
                  <c:v>868.57700732299861</c:v>
                </c:pt>
                <c:pt idx="2">
                  <c:v>933.37382169511386</c:v>
                </c:pt>
                <c:pt idx="3">
                  <c:v>1048.3991972315359</c:v>
                </c:pt>
                <c:pt idx="4">
                  <c:v>1103.9297937616598</c:v>
                </c:pt>
                <c:pt idx="5">
                  <c:v>1248.6812285340502</c:v>
                </c:pt>
                <c:pt idx="6">
                  <c:v>1315.9946536988643</c:v>
                </c:pt>
                <c:pt idx="7">
                  <c:v>1390.8826059002351</c:v>
                </c:pt>
                <c:pt idx="8">
                  <c:v>1684.2311689999999</c:v>
                </c:pt>
                <c:pt idx="9">
                  <c:v>2086.9092099999998</c:v>
                </c:pt>
                <c:pt idx="10">
                  <c:v>2241.3965920000001</c:v>
                </c:pt>
                <c:pt idx="11">
                  <c:v>2786.0313250000004</c:v>
                </c:pt>
                <c:pt idx="12">
                  <c:v>2837.03</c:v>
                </c:pt>
                <c:pt idx="13">
                  <c:v>2924.0479999999998</c:v>
                </c:pt>
                <c:pt idx="14">
                  <c:v>3215.7550000000001</c:v>
                </c:pt>
                <c:pt idx="15">
                  <c:v>3414.3969999999999</c:v>
                </c:pt>
                <c:pt idx="16">
                  <c:v>3639.2864591150824</c:v>
                </c:pt>
                <c:pt idx="17">
                  <c:v>3981.4630269999998</c:v>
                </c:pt>
                <c:pt idx="18">
                  <c:v>4143.6472839999997</c:v>
                </c:pt>
                <c:pt idx="19">
                  <c:v>4285.848011</c:v>
                </c:pt>
                <c:pt idx="20">
                  <c:v>4482.5919389999999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8-427F-AA92-E55151891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715456"/>
        <c:axId val="241725440"/>
      </c:lineChart>
      <c:dateAx>
        <c:axId val="2417154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nb-NO"/>
          </a:p>
        </c:txPr>
        <c:crossAx val="241725440"/>
        <c:crosses val="autoZero"/>
        <c:auto val="1"/>
        <c:lblOffset val="100"/>
        <c:baseTimeUnit val="years"/>
        <c:majorUnit val="4"/>
        <c:minorUnit val="4"/>
      </c:dateAx>
      <c:valAx>
        <c:axId val="2417254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NOK billion</a:t>
                </a:r>
              </a:p>
            </c:rich>
          </c:tx>
          <c:layout>
            <c:manualLayout>
              <c:xMode val="edge"/>
              <c:yMode val="edge"/>
              <c:x val="5.0106861642294706E-3"/>
              <c:y val="0.29793562646774419"/>
            </c:manualLayout>
          </c:layout>
          <c:overlay val="0"/>
          <c:spPr>
            <a:noFill/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41715456"/>
        <c:crosses val="autoZero"/>
        <c:crossBetween val="midCat"/>
        <c:majorUnit val="1000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14913067101088631"/>
          <c:y val="0.9383155131924299"/>
          <c:w val="0.70173879091559832"/>
          <c:h val="5.95770133996408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816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9B-49AC-95CA-01F370247EF7}"/>
              </c:ext>
            </c:extLst>
          </c:dPt>
          <c:dPt>
            <c:idx val="1"/>
            <c:bubble3D val="0"/>
            <c:spPr>
              <a:solidFill>
                <a:srgbClr val="AE006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9B-49AC-95CA-01F370247EF7}"/>
              </c:ext>
            </c:extLst>
          </c:dPt>
          <c:dPt>
            <c:idx val="2"/>
            <c:bubble3D val="0"/>
            <c:spPr>
              <a:solidFill>
                <a:srgbClr val="08C1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09B-49AC-95CA-01F370247EF7}"/>
              </c:ext>
            </c:extLst>
          </c:dPt>
          <c:cat>
            <c:strRef>
              <c:f>'3.8'!$A$2:$A$4</c:f>
              <c:strCache>
                <c:ptCount val="3"/>
                <c:pt idx="0">
                  <c:v>Senior bonds</c:v>
                </c:pt>
                <c:pt idx="1">
                  <c:v>Covered bonds (OMF)</c:v>
                </c:pt>
                <c:pt idx="2">
                  <c:v>Short term market funding + interbank</c:v>
                </c:pt>
              </c:strCache>
            </c:strRef>
          </c:cat>
          <c:val>
            <c:numRef>
              <c:f>'3.8'!$B$2:$B$4</c:f>
              <c:numCache>
                <c:formatCode>0</c:formatCode>
                <c:ptCount val="3"/>
                <c:pt idx="0" formatCode="General">
                  <c:v>19</c:v>
                </c:pt>
                <c:pt idx="1">
                  <c:v>50.920472930918571</c:v>
                </c:pt>
                <c:pt idx="2">
                  <c:v>29.604656778357029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9B-49AC-95CA-01F370247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84308211473567E-2"/>
          <c:y val="0.79406274477470418"/>
          <c:w val="0.98815691788526439"/>
          <c:h val="0.184994846848332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40160282455796"/>
          <c:y val="1.7295597484276729E-2"/>
          <c:w val="0.72772176609596395"/>
          <c:h val="0.722828314802358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'3.9'!$A$2</c:f>
              <c:strCache>
                <c:ptCount val="1"/>
                <c:pt idx="0">
                  <c:v>Central bank deposits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'3.9'!$B$1:$D$1</c:f>
              <c:strCache>
                <c:ptCount val="3"/>
                <c:pt idx="0">
                  <c:v>Large banks</c:v>
                </c:pt>
                <c:pt idx="1">
                  <c:v>Medium-sized banks</c:v>
                </c:pt>
                <c:pt idx="2">
                  <c:v>Small banks</c:v>
                </c:pt>
              </c:strCache>
            </c:strRef>
          </c:cat>
          <c:val>
            <c:numRef>
              <c:f>'3.9'!$B$2:$D$2</c:f>
              <c:numCache>
                <c:formatCode>0.00</c:formatCode>
                <c:ptCount val="3"/>
                <c:pt idx="0">
                  <c:v>41.615488174595725</c:v>
                </c:pt>
                <c:pt idx="1">
                  <c:v>7.4298185577968816</c:v>
                </c:pt>
                <c:pt idx="2">
                  <c:v>22.587101885139223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3-45BD-BE41-2F3D2EB2ABE0}"/>
            </c:ext>
          </c:extLst>
        </c:ser>
        <c:ser>
          <c:idx val="1"/>
          <c:order val="1"/>
          <c:tx>
            <c:strRef>
              <c:f>'3.9'!$A$3</c:f>
              <c:strCache>
                <c:ptCount val="1"/>
                <c:pt idx="0">
                  <c:v>Government bonds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'3.9'!$B$1:$D$1</c:f>
              <c:strCache>
                <c:ptCount val="3"/>
                <c:pt idx="0">
                  <c:v>Large banks</c:v>
                </c:pt>
                <c:pt idx="1">
                  <c:v>Medium-sized banks</c:v>
                </c:pt>
                <c:pt idx="2">
                  <c:v>Small banks</c:v>
                </c:pt>
              </c:strCache>
            </c:strRef>
          </c:cat>
          <c:val>
            <c:numRef>
              <c:f>'3.9'!$B$3:$D$3</c:f>
              <c:numCache>
                <c:formatCode>0.00</c:formatCode>
                <c:ptCount val="3"/>
                <c:pt idx="0">
                  <c:v>16.055491392493686</c:v>
                </c:pt>
                <c:pt idx="1">
                  <c:v>19.105333462236125</c:v>
                </c:pt>
                <c:pt idx="2">
                  <c:v>3.802700231795241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3-45BD-BE41-2F3D2EB2ABE0}"/>
            </c:ext>
          </c:extLst>
        </c:ser>
        <c:ser>
          <c:idx val="2"/>
          <c:order val="2"/>
          <c:tx>
            <c:strRef>
              <c:f>'3.9'!$A$4</c:f>
              <c:strCache>
                <c:ptCount val="1"/>
                <c:pt idx="0">
                  <c:v>Securities issued by local authorities and public enterprises with 0 per cent risk weight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'3.9'!$B$1:$D$1</c:f>
              <c:strCache>
                <c:ptCount val="3"/>
                <c:pt idx="0">
                  <c:v>Large banks</c:v>
                </c:pt>
                <c:pt idx="1">
                  <c:v>Medium-sized banks</c:v>
                </c:pt>
                <c:pt idx="2">
                  <c:v>Small banks</c:v>
                </c:pt>
              </c:strCache>
            </c:strRef>
          </c:cat>
          <c:val>
            <c:numRef>
              <c:f>'3.9'!$B$4:$D$4</c:f>
              <c:numCache>
                <c:formatCode>0.00</c:formatCode>
                <c:ptCount val="3"/>
                <c:pt idx="0">
                  <c:v>15.985013005406728</c:v>
                </c:pt>
                <c:pt idx="1">
                  <c:v>7.4190687644428346</c:v>
                </c:pt>
                <c:pt idx="2">
                  <c:v>5.3376253989948133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3-45BD-BE41-2F3D2EB2ABE0}"/>
            </c:ext>
          </c:extLst>
        </c:ser>
        <c:ser>
          <c:idx val="3"/>
          <c:order val="3"/>
          <c:tx>
            <c:strRef>
              <c:f>'3.9'!$A$5</c:f>
              <c:strCache>
                <c:ptCount val="1"/>
                <c:pt idx="0">
                  <c:v>Covered bonds (OMF) 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'3.9'!$B$1:$D$1</c:f>
              <c:strCache>
                <c:ptCount val="3"/>
                <c:pt idx="0">
                  <c:v>Large banks</c:v>
                </c:pt>
                <c:pt idx="1">
                  <c:v>Medium-sized banks</c:v>
                </c:pt>
                <c:pt idx="2">
                  <c:v>Small banks</c:v>
                </c:pt>
              </c:strCache>
            </c:strRef>
          </c:cat>
          <c:val>
            <c:numRef>
              <c:f>'3.9'!$B$5:$D$5</c:f>
              <c:numCache>
                <c:formatCode>0.00</c:formatCode>
                <c:ptCount val="3"/>
                <c:pt idx="0">
                  <c:v>21.657678370951963</c:v>
                </c:pt>
                <c:pt idx="1">
                  <c:v>53.621590655496078</c:v>
                </c:pt>
                <c:pt idx="2">
                  <c:v>45.726306889929255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3-45BD-BE41-2F3D2EB2ABE0}"/>
            </c:ext>
          </c:extLst>
        </c:ser>
        <c:ser>
          <c:idx val="4"/>
          <c:order val="4"/>
          <c:tx>
            <c:strRef>
              <c:f>'3.9'!$A$6</c:f>
              <c:strCache>
                <c:ptCount val="1"/>
                <c:pt idx="0">
                  <c:v>Securities issued by local authorities and public enterprises with 20 per cent risk weight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'3.9'!$B$1:$D$1</c:f>
              <c:strCache>
                <c:ptCount val="3"/>
                <c:pt idx="0">
                  <c:v>Large banks</c:v>
                </c:pt>
                <c:pt idx="1">
                  <c:v>Medium-sized banks</c:v>
                </c:pt>
                <c:pt idx="2">
                  <c:v>Small banks</c:v>
                </c:pt>
              </c:strCache>
            </c:strRef>
          </c:cat>
          <c:val>
            <c:numRef>
              <c:f>'3.9'!$B$6:$D$6</c:f>
              <c:numCache>
                <c:formatCode>0.00</c:formatCode>
                <c:ptCount val="3"/>
                <c:pt idx="0">
                  <c:v>1.7381705315236677</c:v>
                </c:pt>
                <c:pt idx="1">
                  <c:v>7.4604488604968671</c:v>
                </c:pt>
                <c:pt idx="2">
                  <c:v>8.1091779248209921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3-45BD-BE41-2F3D2EB2ABE0}"/>
            </c:ext>
          </c:extLst>
        </c:ser>
        <c:ser>
          <c:idx val="5"/>
          <c:order val="5"/>
          <c:tx>
            <c:strRef>
              <c:f>'3.9'!$A$7</c:f>
              <c:strCache>
                <c:ptCount val="1"/>
                <c:pt idx="0">
                  <c:v>Other liquid assets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strRef>
              <c:f>'3.9'!$B$1:$D$1</c:f>
              <c:strCache>
                <c:ptCount val="3"/>
                <c:pt idx="0">
                  <c:v>Large banks</c:v>
                </c:pt>
                <c:pt idx="1">
                  <c:v>Medium-sized banks</c:v>
                </c:pt>
                <c:pt idx="2">
                  <c:v>Small banks</c:v>
                </c:pt>
              </c:strCache>
            </c:strRef>
          </c:cat>
          <c:val>
            <c:numRef>
              <c:f>'3.9'!$B$7:$D$7</c:f>
              <c:numCache>
                <c:formatCode>0.00</c:formatCode>
                <c:ptCount val="3"/>
                <c:pt idx="0">
                  <c:v>2.9481585245776984</c:v>
                </c:pt>
                <c:pt idx="1">
                  <c:v>4.9637396995312049</c:v>
                </c:pt>
                <c:pt idx="2">
                  <c:v>14.437087683225416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3-45BD-BE41-2F3D2EB2A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571008"/>
        <c:axId val="438572544"/>
      </c:barChart>
      <c:catAx>
        <c:axId val="438571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38572544"/>
        <c:crosses val="autoZero"/>
        <c:auto val="1"/>
        <c:lblAlgn val="ctr"/>
        <c:lblOffset val="100"/>
        <c:noMultiLvlLbl val="0"/>
      </c:catAx>
      <c:valAx>
        <c:axId val="438572544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38571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5744295308282179E-2"/>
          <c:y val="0.78602065445336911"/>
          <c:w val="0.96376626409243327"/>
          <c:h val="0.2068619814482988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733425</xdr:colOff>
      <xdr:row>0</xdr:row>
      <xdr:rowOff>0</xdr:rowOff>
    </xdr:from>
    <xdr:to>
      <xdr:col>12</xdr:col>
      <xdr:colOff>733425</xdr:colOff>
      <xdr:row>19</xdr:row>
      <xdr:rowOff>1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12</xdr:col>
      <xdr:colOff>0</xdr:colOff>
      <xdr:row>20</xdr:row>
      <xdr:rowOff>186690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0.17175</cdr:x>
      <cdr:y>0.63909</cdr:y>
    </cdr:from>
    <cdr:to>
      <cdr:x>0.94684</cdr:x>
      <cdr:y>0.63909</cdr:y>
    </cdr:to>
    <cdr:cxnSp macro="">
      <cdr:nvCxnSpPr>
        <cdr:cNvPr id="2" name="Rett linje 1"/>
        <cdr:cNvCxnSpPr/>
      </cdr:nvCxnSpPr>
      <cdr:spPr>
        <a:xfrm xmlns:a="http://schemas.openxmlformats.org/drawingml/2006/main">
          <a:off x="880110" y="2310765"/>
          <a:ext cx="3971925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381659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114300</xdr:rowOff>
    </xdr:from>
    <xdr:to>
      <xdr:col>12</xdr:col>
      <xdr:colOff>190500</xdr:colOff>
      <xdr:row>20</xdr:row>
      <xdr:rowOff>28575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1676400</xdr:colOff>
      <xdr:row>9</xdr:row>
      <xdr:rowOff>152400</xdr:rowOff>
    </xdr:from>
    <xdr:to>
      <xdr:col>7</xdr:col>
      <xdr:colOff>714375</xdr:colOff>
      <xdr:row>28</xdr:row>
      <xdr:rowOff>180975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8</xdr:row>
      <xdr:rowOff>0</xdr:rowOff>
    </xdr:from>
    <xdr:to>
      <xdr:col>9</xdr:col>
      <xdr:colOff>1</xdr:colOff>
      <xdr:row>27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0</xdr:row>
      <xdr:rowOff>1</xdr:rowOff>
    </xdr:from>
    <xdr:to>
      <xdr:col>10</xdr:col>
      <xdr:colOff>704850</xdr:colOff>
      <xdr:row>19</xdr:row>
      <xdr:rowOff>85726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0</xdr:row>
      <xdr:rowOff>76200</xdr:rowOff>
    </xdr:from>
    <xdr:to>
      <xdr:col>10</xdr:col>
      <xdr:colOff>676275</xdr:colOff>
      <xdr:row>20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0</xdr:row>
      <xdr:rowOff>0</xdr:rowOff>
    </xdr:from>
    <xdr:to>
      <xdr:col>11</xdr:col>
      <xdr:colOff>628650</xdr:colOff>
      <xdr:row>19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161924</xdr:rowOff>
    </xdr:from>
    <xdr:to>
      <xdr:col>10</xdr:col>
      <xdr:colOff>0</xdr:colOff>
      <xdr:row>26</xdr:row>
      <xdr:rowOff>9524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0</xdr:rowOff>
    </xdr:from>
    <xdr:to>
      <xdr:col>10</xdr:col>
      <xdr:colOff>0</xdr:colOff>
      <xdr:row>26</xdr:row>
      <xdr:rowOff>9525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733426</xdr:colOff>
      <xdr:row>2</xdr:row>
      <xdr:rowOff>0</xdr:rowOff>
    </xdr:from>
    <xdr:to>
      <xdr:col>11</xdr:col>
      <xdr:colOff>733426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11</xdr:row>
      <xdr:rowOff>1</xdr:rowOff>
    </xdr:from>
    <xdr:to>
      <xdr:col>10</xdr:col>
      <xdr:colOff>1</xdr:colOff>
      <xdr:row>30</xdr:row>
      <xdr:rowOff>1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10</xdr:row>
      <xdr:rowOff>114299</xdr:rowOff>
    </xdr:from>
    <xdr:to>
      <xdr:col>8</xdr:col>
      <xdr:colOff>680086</xdr:colOff>
      <xdr:row>29</xdr:row>
      <xdr:rowOff>133349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7</xdr:row>
      <xdr:rowOff>66676</xdr:rowOff>
    </xdr:from>
    <xdr:to>
      <xdr:col>9</xdr:col>
      <xdr:colOff>676275</xdr:colOff>
      <xdr:row>26</xdr:row>
      <xdr:rowOff>123826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12</xdr:col>
      <xdr:colOff>0</xdr:colOff>
      <xdr:row>21</xdr:row>
      <xdr:rowOff>9525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0.60363</cdr:x>
      <cdr:y>0.89671</cdr:y>
    </cdr:from>
    <cdr:to>
      <cdr:x>0.94819</cdr:x>
      <cdr:y>0.96557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219324" y="2728913"/>
          <a:ext cx="126682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0.14108</cdr:x>
      <cdr:y>0.86217</cdr:y>
    </cdr:from>
    <cdr:to>
      <cdr:x>0.59846</cdr:x>
      <cdr:y>0.95294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752498" y="3128841"/>
          <a:ext cx="2439665" cy="329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effectLst/>
              <a:latin typeface="Museo100"/>
              <a:ea typeface="+mn-ea"/>
              <a:cs typeface="+mn-cs"/>
            </a:rPr>
            <a:t>Banks (incl. Norges bank)</a:t>
          </a:r>
          <a:endParaRPr lang="en-US" sz="1100">
            <a:latin typeface="Museo100"/>
          </a:endParaRPr>
        </a:p>
      </cdr:txBody>
    </cdr:sp>
  </cdr:relSizeAnchor>
  <cdr:relSizeAnchor xmlns:cdr="http://schemas.openxmlformats.org/drawingml/2006/chartDrawing">
    <cdr:from>
      <cdr:x>0.62582</cdr:x>
      <cdr:y>0.87036</cdr:y>
    </cdr:from>
    <cdr:to>
      <cdr:x>0.90893</cdr:x>
      <cdr:y>0.96113</cdr:y>
    </cdr:to>
    <cdr:sp macro="" textlink="">
      <cdr:nvSpPr>
        <cdr:cNvPr id="5" name="TekstSylinder 1"/>
        <cdr:cNvSpPr txBox="1"/>
      </cdr:nvSpPr>
      <cdr:spPr>
        <a:xfrm xmlns:a="http://schemas.openxmlformats.org/drawingml/2006/main">
          <a:off x="3338101" y="3175146"/>
          <a:ext cx="1510124" cy="331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Museo 100"/>
            </a:rPr>
            <a:t>Mortgage</a:t>
          </a:r>
          <a:r>
            <a:rPr lang="en-US" sz="1100" baseline="0">
              <a:latin typeface="Museo 100"/>
            </a:rPr>
            <a:t> companies</a:t>
          </a:r>
          <a:endParaRPr lang="en-US" sz="1100">
            <a:latin typeface="Museo 100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235565</xdr:colOff>
      <xdr:row>0</xdr:row>
      <xdr:rowOff>92177</xdr:rowOff>
    </xdr:from>
    <xdr:to>
      <xdr:col>12</xdr:col>
      <xdr:colOff>242843</xdr:colOff>
      <xdr:row>18</xdr:row>
      <xdr:rowOff>169076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565" y="92177"/>
          <a:ext cx="9102117" cy="3712786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4544</xdr:rowOff>
    </xdr:from>
    <xdr:to>
      <xdr:col>6</xdr:col>
      <xdr:colOff>597748</xdr:colOff>
      <xdr:row>20</xdr:row>
      <xdr:rowOff>101312</xdr:rowOff>
    </xdr:to>
    <xdr:sp macro="" textlink="">
      <xdr:nvSpPr>
        <xdr:cNvPr id="2" name="Avrundet rektangel 1"/>
        <xdr:cNvSpPr/>
      </xdr:nvSpPr>
      <xdr:spPr>
        <a:xfrm>
          <a:off x="2354580" y="3022064"/>
          <a:ext cx="2952328" cy="432048"/>
        </a:xfrm>
        <a:prstGeom prst="roundRect">
          <a:avLst/>
        </a:prstGeom>
        <a:solidFill>
          <a:srgbClr val="AE006D"/>
        </a:solidFill>
        <a:ln>
          <a:solidFill>
            <a:srgbClr val="AE006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nb-NO"/>
        </a:p>
      </xdr:txBody>
    </xdr:sp>
    <xdr:clientData/>
  </xdr:twoCellAnchor>
  <xdr:twoCellAnchor>
    <xdr:from>
      <xdr:col>3</xdr:col>
      <xdr:colOff>0</xdr:colOff>
      <xdr:row>8</xdr:row>
      <xdr:rowOff>151160</xdr:rowOff>
    </xdr:from>
    <xdr:to>
      <xdr:col>6</xdr:col>
      <xdr:colOff>597748</xdr:colOff>
      <xdr:row>11</xdr:row>
      <xdr:rowOff>80288</xdr:rowOff>
    </xdr:to>
    <xdr:sp macro="" textlink="">
      <xdr:nvSpPr>
        <xdr:cNvPr id="3" name="Avrundet rektangel 2"/>
        <xdr:cNvSpPr/>
      </xdr:nvSpPr>
      <xdr:spPr>
        <a:xfrm>
          <a:off x="2354580" y="1492280"/>
          <a:ext cx="2952328" cy="432048"/>
        </a:xfrm>
        <a:prstGeom prst="roundRect">
          <a:avLst/>
        </a:prstGeom>
        <a:solidFill>
          <a:srgbClr val="ADC4C8"/>
        </a:solidFill>
        <a:ln>
          <a:solidFill>
            <a:srgbClr val="ADC4C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nb-NO"/>
        </a:p>
      </xdr:txBody>
    </xdr:sp>
    <xdr:clientData/>
  </xdr:twoCellAnchor>
  <xdr:twoCellAnchor>
    <xdr:from>
      <xdr:col>3</xdr:col>
      <xdr:colOff>1950</xdr:colOff>
      <xdr:row>11</xdr:row>
      <xdr:rowOff>161528</xdr:rowOff>
    </xdr:from>
    <xdr:to>
      <xdr:col>6</xdr:col>
      <xdr:colOff>599698</xdr:colOff>
      <xdr:row>14</xdr:row>
      <xdr:rowOff>90656</xdr:rowOff>
    </xdr:to>
    <xdr:sp macro="" textlink="">
      <xdr:nvSpPr>
        <xdr:cNvPr id="4" name="Avrundet rektangel 3"/>
        <xdr:cNvSpPr/>
      </xdr:nvSpPr>
      <xdr:spPr>
        <a:xfrm>
          <a:off x="2356530" y="2005568"/>
          <a:ext cx="2952328" cy="432048"/>
        </a:xfrm>
        <a:prstGeom prst="roundRect">
          <a:avLst/>
        </a:prstGeom>
        <a:solidFill>
          <a:srgbClr val="381659"/>
        </a:solidFill>
        <a:ln>
          <a:solidFill>
            <a:srgbClr val="38165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nb-NO"/>
        </a:p>
      </xdr:txBody>
    </xdr:sp>
    <xdr:clientData/>
  </xdr:twoCellAnchor>
  <xdr:twoCellAnchor>
    <xdr:from>
      <xdr:col>3</xdr:col>
      <xdr:colOff>0</xdr:colOff>
      <xdr:row>14</xdr:row>
      <xdr:rowOff>166856</xdr:rowOff>
    </xdr:from>
    <xdr:to>
      <xdr:col>6</xdr:col>
      <xdr:colOff>597748</xdr:colOff>
      <xdr:row>17</xdr:row>
      <xdr:rowOff>95984</xdr:rowOff>
    </xdr:to>
    <xdr:sp macro="" textlink="">
      <xdr:nvSpPr>
        <xdr:cNvPr id="5" name="Avrundet rektangel 4"/>
        <xdr:cNvSpPr/>
      </xdr:nvSpPr>
      <xdr:spPr>
        <a:xfrm>
          <a:off x="2354580" y="2513816"/>
          <a:ext cx="2952328" cy="432048"/>
        </a:xfrm>
        <a:prstGeom prst="roundRect">
          <a:avLst/>
        </a:prstGeom>
        <a:solidFill>
          <a:srgbClr val="08C1C1"/>
        </a:solidFill>
        <a:ln>
          <a:solidFill>
            <a:srgbClr val="08C1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nb-NO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4</xdr:col>
      <xdr:colOff>655300</xdr:colOff>
      <xdr:row>8</xdr:row>
      <xdr:rowOff>96768</xdr:rowOff>
    </xdr:to>
    <xdr:sp macro="" textlink="">
      <xdr:nvSpPr>
        <xdr:cNvPr id="6" name="Avrundet rektangel 5"/>
        <xdr:cNvSpPr/>
      </xdr:nvSpPr>
      <xdr:spPr>
        <a:xfrm>
          <a:off x="2354580" y="1005840"/>
          <a:ext cx="1440160" cy="432048"/>
        </a:xfrm>
        <a:prstGeom prst="roundRect">
          <a:avLst/>
        </a:prstGeom>
        <a:solidFill>
          <a:srgbClr val="294C98"/>
        </a:solidFill>
        <a:ln>
          <a:solidFill>
            <a:srgbClr val="294C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nb-NO"/>
        </a:p>
      </xdr:txBody>
    </xdr:sp>
    <xdr:clientData/>
  </xdr:twoCellAnchor>
  <xdr:twoCellAnchor>
    <xdr:from>
      <xdr:col>4</xdr:col>
      <xdr:colOff>727308</xdr:colOff>
      <xdr:row>6</xdr:row>
      <xdr:rowOff>0</xdr:rowOff>
    </xdr:from>
    <xdr:to>
      <xdr:col>6</xdr:col>
      <xdr:colOff>597748</xdr:colOff>
      <xdr:row>8</xdr:row>
      <xdr:rowOff>96768</xdr:rowOff>
    </xdr:to>
    <xdr:sp macro="" textlink="">
      <xdr:nvSpPr>
        <xdr:cNvPr id="7" name="Avrundet rektangel 6"/>
        <xdr:cNvSpPr/>
      </xdr:nvSpPr>
      <xdr:spPr>
        <a:xfrm>
          <a:off x="3866748" y="1005840"/>
          <a:ext cx="1440160" cy="432048"/>
        </a:xfrm>
        <a:prstGeom prst="roundRect">
          <a:avLst/>
        </a:prstGeom>
        <a:solidFill>
          <a:srgbClr val="294C98"/>
        </a:solidFill>
        <a:ln>
          <a:solidFill>
            <a:srgbClr val="294C9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nb-NO"/>
        </a:p>
      </xdr:txBody>
    </xdr:sp>
    <xdr:clientData/>
  </xdr:twoCellAnchor>
  <xdr:twoCellAnchor>
    <xdr:from>
      <xdr:col>3</xdr:col>
      <xdr:colOff>180020</xdr:colOff>
      <xdr:row>18</xdr:row>
      <xdr:rowOff>35902</xdr:rowOff>
    </xdr:from>
    <xdr:to>
      <xdr:col>6</xdr:col>
      <xdr:colOff>345720</xdr:colOff>
      <xdr:row>19</xdr:row>
      <xdr:rowOff>173697</xdr:rowOff>
    </xdr:to>
    <xdr:sp macro="" textlink="">
      <xdr:nvSpPr>
        <xdr:cNvPr id="8" name="TekstSylinder 10"/>
        <xdr:cNvSpPr txBox="1"/>
      </xdr:nvSpPr>
      <xdr:spPr>
        <a:xfrm>
          <a:off x="2466020" y="3312502"/>
          <a:ext cx="2451700" cy="32829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b-NO" sz="1600" kern="1200">
              <a:solidFill>
                <a:schemeClr val="bg1"/>
              </a:solidFill>
              <a:latin typeface="Museo100"/>
              <a:ea typeface="+mn-ea"/>
              <a:cs typeface="+mn-cs"/>
            </a:rPr>
            <a:t>CET1 capital</a:t>
          </a:r>
        </a:p>
      </xdr:txBody>
    </xdr:sp>
    <xdr:clientData/>
  </xdr:twoCellAnchor>
  <xdr:twoCellAnchor>
    <xdr:from>
      <xdr:col>3</xdr:col>
      <xdr:colOff>165852</xdr:colOff>
      <xdr:row>15</xdr:row>
      <xdr:rowOff>14186</xdr:rowOff>
    </xdr:from>
    <xdr:to>
      <xdr:col>6</xdr:col>
      <xdr:colOff>453732</xdr:colOff>
      <xdr:row>16</xdr:row>
      <xdr:rowOff>151981</xdr:rowOff>
    </xdr:to>
    <xdr:sp macro="" textlink="">
      <xdr:nvSpPr>
        <xdr:cNvPr id="9" name="TekstSylinder 11"/>
        <xdr:cNvSpPr txBox="1"/>
      </xdr:nvSpPr>
      <xdr:spPr>
        <a:xfrm>
          <a:off x="2451852" y="2719286"/>
          <a:ext cx="2573880" cy="32829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b-NO" sz="1600" kern="1200">
              <a:solidFill>
                <a:schemeClr val="bg1"/>
              </a:solidFill>
              <a:latin typeface="Museo100"/>
              <a:ea typeface="+mn-ea"/>
              <a:cs typeface="+mn-cs"/>
            </a:rPr>
            <a:t>Hybrid equity</a:t>
          </a:r>
        </a:p>
      </xdr:txBody>
    </xdr:sp>
    <xdr:clientData/>
  </xdr:twoCellAnchor>
  <xdr:twoCellAnchor>
    <xdr:from>
      <xdr:col>3</xdr:col>
      <xdr:colOff>180020</xdr:colOff>
      <xdr:row>12</xdr:row>
      <xdr:rowOff>15696</xdr:rowOff>
    </xdr:from>
    <xdr:to>
      <xdr:col>6</xdr:col>
      <xdr:colOff>467900</xdr:colOff>
      <xdr:row>13</xdr:row>
      <xdr:rowOff>153491</xdr:rowOff>
    </xdr:to>
    <xdr:sp macro="" textlink="">
      <xdr:nvSpPr>
        <xdr:cNvPr id="10" name="TekstSylinder 12"/>
        <xdr:cNvSpPr txBox="1"/>
      </xdr:nvSpPr>
      <xdr:spPr>
        <a:xfrm>
          <a:off x="2466020" y="2149296"/>
          <a:ext cx="2573880" cy="32829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b-NO" sz="1600" kern="1200">
              <a:solidFill>
                <a:schemeClr val="bg1"/>
              </a:solidFill>
              <a:latin typeface="Museo100"/>
              <a:ea typeface="+mn-ea"/>
              <a:cs typeface="+mn-cs"/>
            </a:rPr>
            <a:t>Subordinated debt</a:t>
          </a:r>
        </a:p>
      </xdr:txBody>
    </xdr:sp>
    <xdr:clientData/>
  </xdr:twoCellAnchor>
  <xdr:twoCellAnchor>
    <xdr:from>
      <xdr:col>3</xdr:col>
      <xdr:colOff>165852</xdr:colOff>
      <xdr:row>9</xdr:row>
      <xdr:rowOff>1136</xdr:rowOff>
    </xdr:from>
    <xdr:to>
      <xdr:col>6</xdr:col>
      <xdr:colOff>453732</xdr:colOff>
      <xdr:row>10</xdr:row>
      <xdr:rowOff>138931</xdr:rowOff>
    </xdr:to>
    <xdr:sp macro="" textlink="">
      <xdr:nvSpPr>
        <xdr:cNvPr id="11" name="TekstSylinder 13"/>
        <xdr:cNvSpPr txBox="1"/>
      </xdr:nvSpPr>
      <xdr:spPr>
        <a:xfrm>
          <a:off x="2451852" y="1563236"/>
          <a:ext cx="2573880" cy="32829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b-NO" sz="1600" kern="1200">
              <a:solidFill>
                <a:schemeClr val="bg1"/>
              </a:solidFill>
              <a:latin typeface="Museo100"/>
              <a:ea typeface="+mn-ea"/>
              <a:cs typeface="+mn-cs"/>
            </a:rPr>
            <a:t>Unsecured senior (Tier 3)</a:t>
          </a:r>
        </a:p>
      </xdr:txBody>
    </xdr:sp>
    <xdr:clientData/>
  </xdr:twoCellAnchor>
  <xdr:twoCellAnchor>
    <xdr:from>
      <xdr:col>3</xdr:col>
      <xdr:colOff>36004</xdr:colOff>
      <xdr:row>6</xdr:row>
      <xdr:rowOff>28357</xdr:rowOff>
    </xdr:from>
    <xdr:to>
      <xdr:col>4</xdr:col>
      <xdr:colOff>619296</xdr:colOff>
      <xdr:row>9</xdr:row>
      <xdr:rowOff>35862</xdr:rowOff>
    </xdr:to>
    <xdr:sp macro="" textlink="">
      <xdr:nvSpPr>
        <xdr:cNvPr id="12" name="TekstSylinder 14"/>
        <xdr:cNvSpPr txBox="1"/>
      </xdr:nvSpPr>
      <xdr:spPr>
        <a:xfrm>
          <a:off x="2322004" y="1018957"/>
          <a:ext cx="1345292" cy="5790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b-NO" sz="1100">
              <a:solidFill>
                <a:schemeClr val="bg1"/>
              </a:solidFill>
              <a:latin typeface="Museo100"/>
            </a:rPr>
            <a:t>Ordinary unsecured senior	</a:t>
          </a:r>
        </a:p>
      </xdr:txBody>
    </xdr:sp>
    <xdr:clientData/>
  </xdr:twoCellAnchor>
  <xdr:twoCellAnchor>
    <xdr:from>
      <xdr:col>5</xdr:col>
      <xdr:colOff>1312</xdr:colOff>
      <xdr:row>6</xdr:row>
      <xdr:rowOff>28356</xdr:rowOff>
    </xdr:from>
    <xdr:to>
      <xdr:col>6</xdr:col>
      <xdr:colOff>561744</xdr:colOff>
      <xdr:row>8</xdr:row>
      <xdr:rowOff>64137</xdr:rowOff>
    </xdr:to>
    <xdr:sp macro="" textlink="">
      <xdr:nvSpPr>
        <xdr:cNvPr id="13" name="TekstSylinder 15"/>
        <xdr:cNvSpPr txBox="1"/>
      </xdr:nvSpPr>
      <xdr:spPr>
        <a:xfrm>
          <a:off x="3811312" y="1018956"/>
          <a:ext cx="1322432" cy="41678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nb-NO" sz="1100" kern="1200">
              <a:solidFill>
                <a:schemeClr val="bg1"/>
              </a:solidFill>
              <a:latin typeface="Museo100"/>
              <a:ea typeface="+mn-ea"/>
              <a:cs typeface="+mn-cs"/>
            </a:rPr>
            <a:t>Deposits, large firms</a:t>
          </a:r>
        </a:p>
      </xdr:txBody>
    </xdr:sp>
    <xdr:clientData/>
  </xdr:twoCellAnchor>
  <xdr:twoCellAnchor>
    <xdr:from>
      <xdr:col>7</xdr:col>
      <xdr:colOff>198120</xdr:colOff>
      <xdr:row>5</xdr:row>
      <xdr:rowOff>169545</xdr:rowOff>
    </xdr:from>
    <xdr:to>
      <xdr:col>7</xdr:col>
      <xdr:colOff>198120</xdr:colOff>
      <xdr:row>20</xdr:row>
      <xdr:rowOff>108585</xdr:rowOff>
    </xdr:to>
    <xdr:cxnSp macro="">
      <xdr:nvCxnSpPr>
        <xdr:cNvPr id="14" name="Rett pilkobling 13"/>
        <xdr:cNvCxnSpPr/>
      </xdr:nvCxnSpPr>
      <xdr:spPr>
        <a:xfrm flipV="1">
          <a:off x="5532120" y="979170"/>
          <a:ext cx="0" cy="2787015"/>
        </a:xfrm>
        <a:prstGeom prst="straightConnector1">
          <a:avLst/>
        </a:prstGeom>
        <a:ln w="15875">
          <a:solidFill>
            <a:schemeClr val="tx1"/>
          </a:solidFill>
          <a:headEnd w="lg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375281</xdr:colOff>
      <xdr:row>4</xdr:row>
      <xdr:rowOff>76201</xdr:rowOff>
    </xdr:from>
    <xdr:ext cx="253365" cy="3238500"/>
    <xdr:sp macro="" textlink="">
      <xdr:nvSpPr>
        <xdr:cNvPr id="15" name="Tekstboks 21"/>
        <xdr:cNvSpPr txBox="1"/>
      </xdr:nvSpPr>
      <xdr:spPr>
        <a:xfrm rot="5400000">
          <a:off x="4216714" y="2216468"/>
          <a:ext cx="3238500" cy="25336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vert270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  <a:scene3d>
            <a:camera prst="orthographicFront">
              <a:rot lat="0" lon="1800000" rev="0"/>
            </a:camera>
            <a:lightRig rig="threePt" dir="t"/>
          </a:scene3d>
        </a:bodyPr>
        <a:lstStyle/>
        <a:p>
          <a:pPr algn="ctr">
            <a:spcAft>
              <a:spcPts val="0"/>
            </a:spcAft>
          </a:pP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L</a:t>
          </a:r>
        </a:p>
        <a:p>
          <a:pPr algn="ctr">
            <a:spcAft>
              <a:spcPts val="0"/>
            </a:spcAft>
          </a:pP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o</a:t>
          </a:r>
        </a:p>
        <a:p>
          <a:pPr algn="ctr">
            <a:spcAft>
              <a:spcPts val="0"/>
            </a:spcAft>
          </a:pP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s</a:t>
          </a:r>
        </a:p>
        <a:p>
          <a:pPr algn="ctr">
            <a:spcAft>
              <a:spcPts val="0"/>
            </a:spcAft>
          </a:pP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s</a:t>
          </a:r>
        </a:p>
        <a:p>
          <a:pPr algn="ctr">
            <a:spcAft>
              <a:spcPts val="0"/>
            </a:spcAft>
          </a:pPr>
          <a:endParaRPr lang="nb-NO" sz="1100">
            <a:effectLst/>
            <a:latin typeface="Museo100"/>
            <a:ea typeface="Times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    </a:t>
          </a:r>
          <a:r>
            <a:rPr lang="nb-NO" sz="1100" baseline="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  </a:t>
          </a: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b</a:t>
          </a:r>
          <a:r>
            <a:rPr lang="nb-NO" sz="1100" baseline="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 </a:t>
          </a: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e</a:t>
          </a:r>
        </a:p>
        <a:p>
          <a:pPr algn="ctr">
            <a:spcAft>
              <a:spcPts val="0"/>
            </a:spcAft>
          </a:pP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a</a:t>
          </a:r>
        </a:p>
        <a:p>
          <a:pPr algn="ctr">
            <a:spcAft>
              <a:spcPts val="0"/>
            </a:spcAft>
          </a:pP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r</a:t>
          </a:r>
        </a:p>
        <a:p>
          <a:pPr algn="ctr">
            <a:spcAft>
              <a:spcPts val="0"/>
            </a:spcAft>
          </a:pP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i</a:t>
          </a:r>
        </a:p>
        <a:p>
          <a:pPr algn="ctr">
            <a:spcAft>
              <a:spcPts val="0"/>
            </a:spcAft>
          </a:pP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n</a:t>
          </a:r>
        </a:p>
        <a:p>
          <a:pPr algn="ctr">
            <a:spcAft>
              <a:spcPts val="0"/>
            </a:spcAft>
          </a:pP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g</a:t>
          </a:r>
        </a:p>
        <a:p>
          <a:pPr algn="ctr">
            <a:spcAft>
              <a:spcPts val="0"/>
            </a:spcAft>
          </a:pP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     s</a:t>
          </a:r>
        </a:p>
        <a:p>
          <a:pPr algn="ctr">
            <a:spcAft>
              <a:spcPts val="0"/>
            </a:spcAft>
          </a:pP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e</a:t>
          </a:r>
        </a:p>
        <a:p>
          <a:pPr algn="ctr">
            <a:spcAft>
              <a:spcPts val="0"/>
            </a:spcAft>
          </a:pP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q</a:t>
          </a:r>
        </a:p>
        <a:p>
          <a:pPr algn="ctr">
            <a:spcAft>
              <a:spcPts val="0"/>
            </a:spcAft>
          </a:pP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u</a:t>
          </a:r>
        </a:p>
        <a:p>
          <a:pPr algn="ctr">
            <a:spcAft>
              <a:spcPts val="0"/>
            </a:spcAft>
          </a:pP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e</a:t>
          </a:r>
        </a:p>
        <a:p>
          <a:pPr algn="ctr">
            <a:spcAft>
              <a:spcPts val="0"/>
            </a:spcAft>
          </a:pP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n</a:t>
          </a:r>
        </a:p>
        <a:p>
          <a:pPr algn="ctr">
            <a:spcAft>
              <a:spcPts val="0"/>
            </a:spcAft>
          </a:pP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c</a:t>
          </a:r>
        </a:p>
        <a:p>
          <a:pPr algn="ctr">
            <a:spcAft>
              <a:spcPts val="0"/>
            </a:spcAft>
          </a:pPr>
          <a:r>
            <a:rPr lang="nb-NO" sz="1100">
              <a:effectLst/>
              <a:latin typeface="Museo100"/>
              <a:ea typeface="Times" panose="02020603050405020304" pitchFamily="18" charset="0"/>
              <a:cs typeface="Times New Roman" panose="02020603050405020304" pitchFamily="18" charset="0"/>
            </a:rPr>
            <a:t>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704850</xdr:colOff>
      <xdr:row>0</xdr:row>
      <xdr:rowOff>76200</xdr:rowOff>
    </xdr:from>
    <xdr:to>
      <xdr:col>12</xdr:col>
      <xdr:colOff>704850</xdr:colOff>
      <xdr:row>19</xdr:row>
      <xdr:rowOff>76200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6</xdr:row>
      <xdr:rowOff>123825</xdr:rowOff>
    </xdr:from>
    <xdr:to>
      <xdr:col>8</xdr:col>
      <xdr:colOff>657225</xdr:colOff>
      <xdr:row>27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1</xdr:row>
      <xdr:rowOff>0</xdr:rowOff>
    </xdr:from>
    <xdr:to>
      <xdr:col>12</xdr:col>
      <xdr:colOff>752475</xdr:colOff>
      <xdr:row>20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0</xdr:row>
      <xdr:rowOff>57150</xdr:rowOff>
    </xdr:from>
    <xdr:to>
      <xdr:col>11</xdr:col>
      <xdr:colOff>295275</xdr:colOff>
      <xdr:row>21</xdr:row>
      <xdr:rowOff>28575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4</xdr:row>
      <xdr:rowOff>19050</xdr:rowOff>
    </xdr:from>
    <xdr:to>
      <xdr:col>11</xdr:col>
      <xdr:colOff>247650</xdr:colOff>
      <xdr:row>24</xdr:row>
      <xdr:rowOff>161925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1</xdr:row>
      <xdr:rowOff>38100</xdr:rowOff>
    </xdr:from>
    <xdr:to>
      <xdr:col>11</xdr:col>
      <xdr:colOff>200025</xdr:colOff>
      <xdr:row>20</xdr:row>
      <xdr:rowOff>66675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10</xdr:col>
      <xdr:colOff>0</xdr:colOff>
      <xdr:row>19</xdr:row>
      <xdr:rowOff>66675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730251</xdr:colOff>
      <xdr:row>0</xdr:row>
      <xdr:rowOff>42333</xdr:rowOff>
    </xdr:from>
    <xdr:to>
      <xdr:col>11</xdr:col>
      <xdr:colOff>749301</xdr:colOff>
      <xdr:row>50</xdr:row>
      <xdr:rowOff>29633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Kapitaldekning%20(bank,%20mv.)\Kapitaldekningsanalyse%20-%20Resultat%20og%20Finansielt%20Utsyn\201712\Samlet_kapitaldekning_2017Q4_orig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ESULTAT\N&#248;kkeltall\Bank\Banker\N&#230;ringsfordelte%20utl&#229;nstap\2017\DataFraBankene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ikviditet\Analyser\Finansielt%20utsyn%20og%20Finansielle%20utviklingstrekk\Finansielt%20utsyn\2018\figur%20MR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e_banker"/>
      <sheetName val="Fig2"/>
      <sheetName val="Fig3"/>
      <sheetName val="Fig5"/>
      <sheetName val="Fig6"/>
      <sheetName val="Analyse_kredittforetak"/>
    </sheetNames>
    <sheetDataSet>
      <sheetData sheetId="0">
        <row r="133">
          <cell r="BG133">
            <v>0.16246682572614018</v>
          </cell>
        </row>
        <row r="139">
          <cell r="BG139">
            <v>0.16826964206387091</v>
          </cell>
        </row>
        <row r="141">
          <cell r="BG141">
            <v>7.958022261960665E-2</v>
          </cell>
        </row>
      </sheetData>
      <sheetData sheetId="1">
        <row r="4">
          <cell r="A4" t="str">
            <v>31.12.96</v>
          </cell>
        </row>
        <row r="5">
          <cell r="A5" t="str">
            <v>31.12.97</v>
          </cell>
        </row>
        <row r="6">
          <cell r="A6" t="str">
            <v>31.12.98</v>
          </cell>
        </row>
        <row r="7">
          <cell r="A7" t="str">
            <v>31.12.99</v>
          </cell>
        </row>
        <row r="8">
          <cell r="A8" t="str">
            <v>31.12.00</v>
          </cell>
        </row>
        <row r="9">
          <cell r="A9" t="str">
            <v>31.12.01</v>
          </cell>
        </row>
        <row r="10">
          <cell r="A10" t="str">
            <v>31.12.02</v>
          </cell>
        </row>
        <row r="11">
          <cell r="A11" t="str">
            <v>31.12.03</v>
          </cell>
        </row>
        <row r="12">
          <cell r="A12" t="str">
            <v>31.12.04</v>
          </cell>
        </row>
        <row r="13">
          <cell r="A13" t="str">
            <v>31.12.05</v>
          </cell>
        </row>
        <row r="14">
          <cell r="A14" t="str">
            <v>31.12.06</v>
          </cell>
        </row>
        <row r="15">
          <cell r="A15" t="str">
            <v>31.12.07</v>
          </cell>
        </row>
        <row r="16">
          <cell r="A16" t="str">
            <v>31.12.08</v>
          </cell>
        </row>
        <row r="17">
          <cell r="A17" t="str">
            <v>31.12.09</v>
          </cell>
        </row>
        <row r="18">
          <cell r="A18" t="str">
            <v>31.12.10</v>
          </cell>
        </row>
        <row r="19">
          <cell r="A19" t="str">
            <v>31.12.11</v>
          </cell>
        </row>
        <row r="20">
          <cell r="A20" t="str">
            <v>31.12.12</v>
          </cell>
        </row>
        <row r="21">
          <cell r="A21" t="str">
            <v>31.12.13</v>
          </cell>
        </row>
        <row r="22">
          <cell r="A22" t="str">
            <v>31.12.14</v>
          </cell>
        </row>
        <row r="23">
          <cell r="A23" t="str">
            <v>31.12.15</v>
          </cell>
        </row>
        <row r="24">
          <cell r="A24" t="str">
            <v>31.12.16</v>
          </cell>
        </row>
        <row r="25">
          <cell r="A25" t="str">
            <v>31.12.17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tabell"/>
      <sheetName val="Pivot_alle_banker"/>
      <sheetName val="Pivot_sum_næring"/>
      <sheetName val="Beregninger"/>
      <sheetName val="Pivot_sum_næring NUF"/>
      <sheetName val="Beregninger NUF"/>
      <sheetName val="Oppsett per bank"/>
      <sheetName val="Test figur"/>
      <sheetName val="Tidsserie næring"/>
      <sheetName val="Kakediagram næring"/>
      <sheetName val="Eiendomsdrift"/>
      <sheetName val="Tidsserie PM og BM"/>
    </sheetNames>
    <sheetDataSet>
      <sheetData sheetId="0"/>
      <sheetData sheetId="1"/>
      <sheetData sheetId="2"/>
      <sheetData sheetId="3">
        <row r="72">
          <cell r="C72">
            <v>83303077.065030009</v>
          </cell>
        </row>
        <row r="73">
          <cell r="C73">
            <v>6503168.1211600006</v>
          </cell>
        </row>
        <row r="74">
          <cell r="C74">
            <v>8083231.0983499996</v>
          </cell>
        </row>
        <row r="75">
          <cell r="C75">
            <v>38877785.222976103</v>
          </cell>
        </row>
        <row r="76">
          <cell r="C76">
            <v>5541348.8250799999</v>
          </cell>
        </row>
        <row r="77">
          <cell r="C77">
            <v>18938656.964745201</v>
          </cell>
        </row>
        <row r="78">
          <cell r="C78">
            <v>1616696.1492700002</v>
          </cell>
        </row>
        <row r="79">
          <cell r="C79">
            <v>99034822.449671596</v>
          </cell>
        </row>
        <row r="80">
          <cell r="C80">
            <v>43440307.981825918</v>
          </cell>
        </row>
        <row r="81">
          <cell r="C81">
            <v>33993387.490853831</v>
          </cell>
        </row>
        <row r="82">
          <cell r="C82">
            <v>42314002.739688069</v>
          </cell>
        </row>
        <row r="83">
          <cell r="C83">
            <v>9983577.2126720492</v>
          </cell>
        </row>
        <row r="84">
          <cell r="C84">
            <v>7621543.9235881381</v>
          </cell>
        </row>
        <row r="85">
          <cell r="C85">
            <v>311222336.34055901</v>
          </cell>
        </row>
        <row r="86">
          <cell r="C86">
            <v>81566319.308624685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1"/>
    </sheetNames>
    <sheetDataSet>
      <sheetData sheetId="0">
        <row r="12">
          <cell r="H12">
            <v>41.550103187342351</v>
          </cell>
          <cell r="I12">
            <v>42.644483362521889</v>
          </cell>
          <cell r="J12">
            <v>42.241731318905671</v>
          </cell>
        </row>
        <row r="13">
          <cell r="H13">
            <v>9.9059848658564551</v>
          </cell>
          <cell r="I13">
            <v>10.617338003502628</v>
          </cell>
          <cell r="J13">
            <v>10.718660677827685</v>
          </cell>
        </row>
        <row r="14">
          <cell r="H14">
            <v>14.950699380875946</v>
          </cell>
          <cell r="I14">
            <v>14.776707530647986</v>
          </cell>
          <cell r="J14">
            <v>15.00612494895876</v>
          </cell>
        </row>
        <row r="15">
          <cell r="H15">
            <v>10.089429030038982</v>
          </cell>
          <cell r="I15">
            <v>9.2162872154115583</v>
          </cell>
          <cell r="J15">
            <v>9.0445079624336469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D32" sqref="D32"/>
    </sheetView>
  </sheetViews>
  <sheetFormatPr baseColWidth="10" defaultRowHeight="15"/>
  <sheetData>
    <row r="1" spans="1:6">
      <c r="A1" s="1"/>
      <c r="B1" s="53" t="s">
        <v>52</v>
      </c>
      <c r="C1" s="53" t="s">
        <v>53</v>
      </c>
      <c r="D1" s="53" t="s">
        <v>54</v>
      </c>
      <c r="E1" s="1"/>
    </row>
    <row r="2" spans="1:6">
      <c r="A2" s="52">
        <v>2001</v>
      </c>
      <c r="B2" s="6">
        <v>1.0385665098529637</v>
      </c>
      <c r="C2" s="6">
        <v>0.271136528110623</v>
      </c>
      <c r="D2" s="1">
        <v>11.7</v>
      </c>
      <c r="E2" s="1"/>
    </row>
    <row r="3" spans="1:6">
      <c r="A3" s="52">
        <v>2002</v>
      </c>
      <c r="B3" s="6">
        <v>0.56685978287837036</v>
      </c>
      <c r="C3" s="6">
        <v>0.53098576438481093</v>
      </c>
      <c r="D3" s="1">
        <v>6.3</v>
      </c>
      <c r="E3" s="1"/>
    </row>
    <row r="4" spans="1:6">
      <c r="A4" s="52">
        <v>2003</v>
      </c>
      <c r="B4" s="6">
        <v>0.91567588633221786</v>
      </c>
      <c r="C4" s="6">
        <v>0.34322502642848046</v>
      </c>
      <c r="D4" s="1">
        <v>10.4</v>
      </c>
      <c r="E4" s="1"/>
    </row>
    <row r="5" spans="1:6">
      <c r="A5" s="52">
        <v>2004</v>
      </c>
      <c r="B5" s="6">
        <v>1.2011878779204981</v>
      </c>
      <c r="C5" s="6">
        <v>0.10011091631185373</v>
      </c>
      <c r="D5" s="1">
        <v>13.3</v>
      </c>
      <c r="E5" s="1"/>
      <c r="F5" s="1"/>
    </row>
    <row r="6" spans="1:6">
      <c r="A6" s="52">
        <v>2005</v>
      </c>
      <c r="B6" s="6">
        <v>1.3059418073545943</v>
      </c>
      <c r="C6" s="6">
        <v>-1.0190802199694149E-2</v>
      </c>
      <c r="D6" s="1">
        <v>16.3</v>
      </c>
      <c r="E6" s="1"/>
      <c r="F6" s="1"/>
    </row>
    <row r="7" spans="1:6">
      <c r="A7" s="52">
        <v>2006</v>
      </c>
      <c r="B7" s="6">
        <v>1.2869158813327188</v>
      </c>
      <c r="C7" s="6">
        <v>-3.4387139102683435E-2</v>
      </c>
      <c r="D7" s="1">
        <v>17.399999999999999</v>
      </c>
      <c r="E7" s="1"/>
      <c r="F7" s="1"/>
    </row>
    <row r="8" spans="1:6">
      <c r="A8" s="52">
        <v>2007</v>
      </c>
      <c r="B8" s="6">
        <v>1.2048279520084866</v>
      </c>
      <c r="C8" s="6">
        <v>7.2001670438754176E-3</v>
      </c>
      <c r="D8" s="1">
        <v>15.5</v>
      </c>
      <c r="E8" s="1"/>
      <c r="F8" s="1"/>
    </row>
    <row r="9" spans="1:6">
      <c r="A9" s="52">
        <v>2008</v>
      </c>
      <c r="B9" s="6">
        <v>0.62512382236365838</v>
      </c>
      <c r="C9" s="6">
        <v>0.21942257348662597</v>
      </c>
      <c r="D9" s="1">
        <v>7.6</v>
      </c>
      <c r="E9" s="1"/>
      <c r="F9" s="1"/>
    </row>
    <row r="10" spans="1:6">
      <c r="A10" s="52">
        <v>2009</v>
      </c>
      <c r="B10" s="6">
        <v>0.74996450239246981</v>
      </c>
      <c r="C10" s="6">
        <v>0.39564323732666484</v>
      </c>
      <c r="D10" s="1">
        <v>8.8000000000000007</v>
      </c>
      <c r="E10" s="1"/>
      <c r="F10" s="1"/>
    </row>
    <row r="11" spans="1:6">
      <c r="A11" s="52">
        <v>2010</v>
      </c>
      <c r="B11" s="6">
        <v>1.0169804945149969</v>
      </c>
      <c r="C11" s="6">
        <v>0.18491763848202575</v>
      </c>
      <c r="D11" s="1">
        <v>12.4</v>
      </c>
      <c r="E11" s="1"/>
      <c r="F11" s="1"/>
    </row>
    <row r="12" spans="1:6">
      <c r="A12" s="52">
        <v>2011</v>
      </c>
      <c r="B12" s="6">
        <v>0.90021667886078272</v>
      </c>
      <c r="C12" s="6">
        <v>0.1737935254091702</v>
      </c>
      <c r="D12" s="1">
        <v>10.4</v>
      </c>
      <c r="E12" s="1"/>
      <c r="F12" s="1"/>
    </row>
    <row r="13" spans="1:6">
      <c r="A13" s="52">
        <v>2012</v>
      </c>
      <c r="B13" s="6">
        <v>0.89510194985500147</v>
      </c>
      <c r="C13" s="6">
        <v>0.1584811829989696</v>
      </c>
      <c r="D13" s="1">
        <v>10.8</v>
      </c>
      <c r="E13" s="1"/>
      <c r="F13" s="1"/>
    </row>
    <row r="14" spans="1:6">
      <c r="A14" s="52">
        <v>2013</v>
      </c>
      <c r="B14" s="6">
        <v>1.0469321703400987</v>
      </c>
      <c r="C14" s="6">
        <v>0.13088005874169953</v>
      </c>
      <c r="D14" s="1">
        <v>11.8</v>
      </c>
      <c r="E14" s="1"/>
      <c r="F14" s="1"/>
    </row>
    <row r="15" spans="1:6">
      <c r="A15" s="52">
        <v>2014</v>
      </c>
      <c r="B15" s="6">
        <v>1.1668658732265633</v>
      </c>
      <c r="C15" s="6">
        <v>0.12775574982191509</v>
      </c>
      <c r="D15" s="1">
        <v>12.8</v>
      </c>
      <c r="E15" s="1"/>
      <c r="F15" s="1"/>
    </row>
    <row r="16" spans="1:6">
      <c r="A16" s="52">
        <v>2015</v>
      </c>
      <c r="B16" s="6">
        <v>1.1528581703599685</v>
      </c>
      <c r="C16" s="6">
        <v>0.12291217134180453</v>
      </c>
      <c r="D16" s="1">
        <v>12.6</v>
      </c>
      <c r="E16" s="1"/>
      <c r="F16" s="1"/>
    </row>
    <row r="17" spans="1:7">
      <c r="A17" s="52">
        <v>2016</v>
      </c>
      <c r="B17" s="6">
        <v>1.0879459938633071</v>
      </c>
      <c r="C17" s="6">
        <v>0.2604529258160157</v>
      </c>
      <c r="D17" s="1">
        <v>11.2</v>
      </c>
      <c r="E17" s="1"/>
      <c r="F17" s="1"/>
    </row>
    <row r="18" spans="1:7">
      <c r="A18" s="52">
        <v>2017</v>
      </c>
      <c r="B18" s="6">
        <v>1.1987307453874023</v>
      </c>
      <c r="C18" s="6">
        <v>0.11261069119077274</v>
      </c>
      <c r="D18" s="1">
        <v>11.9</v>
      </c>
      <c r="E18" s="1"/>
      <c r="F18" s="1"/>
    </row>
    <row r="19" spans="1:7">
      <c r="A19" s="52" t="s">
        <v>80</v>
      </c>
      <c r="B19" s="6">
        <v>1.2</v>
      </c>
      <c r="C19" s="6">
        <v>0.06</v>
      </c>
      <c r="D19" s="7">
        <v>11</v>
      </c>
      <c r="E19" s="1"/>
      <c r="F19" s="1"/>
    </row>
    <row r="20" spans="1:7">
      <c r="A20" s="1"/>
      <c r="B20" s="1"/>
      <c r="C20" s="1"/>
      <c r="D20" s="1"/>
      <c r="E20" s="1"/>
      <c r="F20" s="1"/>
    </row>
    <row r="21" spans="1:7" ht="15.75">
      <c r="A21" s="1"/>
      <c r="B21" s="1"/>
      <c r="C21" s="1"/>
      <c r="D21" s="1"/>
      <c r="E21" s="1"/>
      <c r="F21" s="1"/>
      <c r="G21" s="38" t="s">
        <v>51</v>
      </c>
    </row>
    <row r="22" spans="1:7" ht="15.75">
      <c r="A22" s="1"/>
      <c r="B22" s="1"/>
      <c r="C22" s="1"/>
      <c r="D22" s="1"/>
      <c r="E22" s="1"/>
      <c r="F22" s="1"/>
      <c r="G22" s="35" t="s">
        <v>55</v>
      </c>
    </row>
    <row r="23" spans="1:7">
      <c r="F23" s="1"/>
    </row>
    <row r="24" spans="1:7">
      <c r="F24" s="1"/>
    </row>
    <row r="25" spans="1:7">
      <c r="F25" s="1"/>
    </row>
    <row r="26" spans="1:7">
      <c r="F26" s="1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C2" sqref="C2"/>
    </sheetView>
  </sheetViews>
  <sheetFormatPr baseColWidth="10" defaultColWidth="11.42578125" defaultRowHeight="12.75"/>
  <cols>
    <col min="1" max="1" width="54" style="1" customWidth="1"/>
    <col min="2" max="16384" width="11.42578125" style="1"/>
  </cols>
  <sheetData>
    <row r="1" spans="1:5">
      <c r="A1" s="66"/>
      <c r="B1" s="67">
        <v>2015</v>
      </c>
      <c r="C1" s="67">
        <v>2016</v>
      </c>
      <c r="D1" s="67">
        <v>2017</v>
      </c>
      <c r="E1" s="67"/>
    </row>
    <row r="2" spans="1:5">
      <c r="A2" s="72" t="s">
        <v>78</v>
      </c>
      <c r="B2" s="68">
        <v>163.810775673357</v>
      </c>
      <c r="C2" s="68">
        <v>124.98857684254469</v>
      </c>
      <c r="D2" s="68">
        <v>179.86771393137658</v>
      </c>
      <c r="E2" s="67"/>
    </row>
    <row r="3" spans="1:5">
      <c r="A3" s="66" t="s">
        <v>79</v>
      </c>
      <c r="B3" s="68">
        <v>347.6277448906244</v>
      </c>
      <c r="C3" s="68">
        <v>503.47202323325354</v>
      </c>
      <c r="D3" s="68">
        <v>438.09470717833563</v>
      </c>
      <c r="E3" s="67"/>
    </row>
    <row r="4" spans="1:5">
      <c r="A4" s="66"/>
      <c r="B4" s="67"/>
      <c r="C4" s="67"/>
      <c r="D4" s="67"/>
      <c r="E4" s="67"/>
    </row>
    <row r="5" spans="1:5">
      <c r="A5" s="66"/>
      <c r="B5" s="67"/>
      <c r="C5" s="67"/>
      <c r="D5" s="67"/>
      <c r="E5" s="67"/>
    </row>
    <row r="6" spans="1:5" ht="15">
      <c r="A6" s="66"/>
      <c r="B6" s="67"/>
      <c r="C6" s="67"/>
      <c r="D6" s="67"/>
      <c r="E6" s="69"/>
    </row>
    <row r="7" spans="1:5" ht="15">
      <c r="A7" s="66"/>
      <c r="B7" s="67"/>
      <c r="C7" s="67"/>
      <c r="D7" s="67"/>
      <c r="E7" s="69"/>
    </row>
    <row r="8" spans="1:5" ht="15">
      <c r="A8" s="66"/>
      <c r="B8" s="67"/>
      <c r="C8" s="67"/>
      <c r="D8" s="67"/>
      <c r="E8" s="69"/>
    </row>
    <row r="9" spans="1:5" ht="15">
      <c r="A9" s="66"/>
      <c r="B9" s="66"/>
      <c r="C9" s="66"/>
      <c r="D9" s="66"/>
      <c r="E9" s="21"/>
    </row>
    <row r="10" spans="1:5" ht="15">
      <c r="A10" s="66"/>
      <c r="B10" s="66"/>
      <c r="C10" s="66"/>
      <c r="D10" s="66"/>
      <c r="E10" s="21"/>
    </row>
    <row r="11" spans="1:5" ht="15">
      <c r="A11" s="66"/>
      <c r="B11" s="66"/>
      <c r="C11" s="66"/>
      <c r="D11" s="66"/>
      <c r="E11" s="21"/>
    </row>
    <row r="12" spans="1:5" ht="15">
      <c r="E12"/>
    </row>
    <row r="13" spans="1:5" ht="15">
      <c r="E13"/>
    </row>
    <row r="14" spans="1:5" ht="15">
      <c r="E14"/>
    </row>
    <row r="15" spans="1:5" ht="15">
      <c r="E15"/>
    </row>
    <row r="16" spans="1:5" ht="15">
      <c r="E16"/>
    </row>
    <row r="17" spans="1:6" ht="15">
      <c r="E17"/>
    </row>
    <row r="18" spans="1:6" ht="15">
      <c r="E18"/>
    </row>
    <row r="19" spans="1:6" ht="15">
      <c r="E19"/>
    </row>
    <row r="20" spans="1:6" ht="15">
      <c r="E20"/>
    </row>
    <row r="21" spans="1:6" ht="15">
      <c r="E21"/>
    </row>
    <row r="23" spans="1:6" ht="15.75">
      <c r="F23" s="39" t="s">
        <v>131</v>
      </c>
    </row>
    <row r="24" spans="1:6" ht="15.75">
      <c r="F24" s="37" t="s">
        <v>55</v>
      </c>
    </row>
    <row r="26" spans="1:6">
      <c r="A26" s="13"/>
    </row>
  </sheetData>
  <conditionalFormatting sqref="B2:D3">
    <cfRule type="cellIs" dxfId="0" priority="2" operator="lessThan">
      <formula>1</formula>
    </cfRule>
  </conditionalFormatting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workbookViewId="0">
      <selection activeCell="A5" sqref="A5"/>
    </sheetView>
  </sheetViews>
  <sheetFormatPr baseColWidth="10" defaultColWidth="11.42578125" defaultRowHeight="12.75"/>
  <cols>
    <col min="1" max="1" width="20.85546875" style="1" customWidth="1"/>
    <col min="2" max="11" width="11.42578125" style="1"/>
    <col min="12" max="12" width="13.140625" style="1" customWidth="1"/>
    <col min="13" max="16384" width="11.42578125" style="1"/>
  </cols>
  <sheetData>
    <row r="2" spans="1:12">
      <c r="A2" s="30"/>
    </row>
    <row r="4" spans="1:12">
      <c r="B4" s="1">
        <v>2008</v>
      </c>
      <c r="C4" s="1">
        <v>2009</v>
      </c>
      <c r="D4" s="1">
        <v>2010</v>
      </c>
      <c r="E4" s="1">
        <v>2011</v>
      </c>
      <c r="F4" s="1">
        <v>2012</v>
      </c>
      <c r="G4" s="1">
        <v>2013</v>
      </c>
      <c r="H4" s="1">
        <v>2014</v>
      </c>
      <c r="I4" s="70">
        <v>2015</v>
      </c>
      <c r="J4" s="71">
        <v>2016</v>
      </c>
      <c r="K4" s="71">
        <v>2017</v>
      </c>
      <c r="L4" s="71" t="s">
        <v>80</v>
      </c>
    </row>
    <row r="5" spans="1:12">
      <c r="A5" s="1" t="s">
        <v>81</v>
      </c>
      <c r="B5" s="7">
        <v>17.399999999999999</v>
      </c>
      <c r="C5" s="7">
        <v>1.4</v>
      </c>
      <c r="D5" s="7">
        <v>3</v>
      </c>
      <c r="E5" s="7">
        <v>5.0999999999999996</v>
      </c>
      <c r="F5" s="7">
        <v>7.8</v>
      </c>
      <c r="G5" s="7">
        <v>9.3000000000000007</v>
      </c>
      <c r="H5" s="7">
        <v>7.4</v>
      </c>
      <c r="I5" s="7">
        <v>10</v>
      </c>
      <c r="J5" s="7">
        <v>15.3</v>
      </c>
      <c r="K5" s="7">
        <v>13.2</v>
      </c>
      <c r="L5" s="7">
        <v>11.4</v>
      </c>
    </row>
    <row r="6" spans="1:12">
      <c r="A6" s="1" t="s">
        <v>82</v>
      </c>
      <c r="B6" s="7">
        <v>7.1</v>
      </c>
      <c r="C6" s="7">
        <v>6.7</v>
      </c>
      <c r="D6" s="7">
        <v>6.5</v>
      </c>
      <c r="E6" s="7">
        <v>7.2</v>
      </c>
      <c r="F6" s="7">
        <v>7.2</v>
      </c>
      <c r="G6" s="7">
        <v>7</v>
      </c>
      <c r="H6" s="7">
        <v>6.1</v>
      </c>
      <c r="I6" s="7">
        <v>6.1</v>
      </c>
      <c r="J6" s="7">
        <v>6.3</v>
      </c>
      <c r="K6" s="7">
        <v>6.4</v>
      </c>
      <c r="L6" s="7">
        <v>6</v>
      </c>
    </row>
    <row r="9" spans="1:12" ht="15">
      <c r="A9"/>
    </row>
    <row r="10" spans="1:12" ht="15">
      <c r="A10"/>
    </row>
    <row r="11" spans="1:12" ht="15">
      <c r="A11"/>
    </row>
    <row r="12" spans="1:12" ht="15">
      <c r="A12"/>
    </row>
    <row r="13" spans="1:12" ht="15.75">
      <c r="A13"/>
      <c r="J13" s="39" t="s">
        <v>81</v>
      </c>
    </row>
    <row r="14" spans="1:12" ht="15.75">
      <c r="A14"/>
      <c r="J14" s="37" t="s">
        <v>55</v>
      </c>
    </row>
    <row r="15" spans="1:12" ht="15">
      <c r="A15"/>
    </row>
    <row r="16" spans="1:12" ht="15">
      <c r="A16"/>
    </row>
    <row r="17" spans="1:1" ht="15">
      <c r="A17"/>
    </row>
    <row r="18" spans="1:1" ht="15">
      <c r="A18"/>
    </row>
    <row r="19" spans="1:1" ht="15">
      <c r="A19"/>
    </row>
    <row r="20" spans="1:1" ht="15">
      <c r="A20"/>
    </row>
    <row r="21" spans="1:1" ht="15">
      <c r="A21"/>
    </row>
    <row r="22" spans="1:1" ht="15">
      <c r="A22"/>
    </row>
    <row r="23" spans="1:1" ht="15">
      <c r="A23"/>
    </row>
    <row r="24" spans="1:1" ht="15">
      <c r="A24"/>
    </row>
    <row r="25" spans="1:1" ht="15">
      <c r="A25"/>
    </row>
    <row r="26" spans="1:1" ht="15">
      <c r="A26"/>
    </row>
    <row r="27" spans="1:1" ht="15">
      <c r="A27"/>
    </row>
    <row r="31" spans="1:1">
      <c r="A31" s="13"/>
    </row>
    <row r="39" spans="1:12" ht="15">
      <c r="A39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 ht="15">
      <c r="A40" s="19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workbookViewId="0">
      <selection activeCell="C21" sqref="C21"/>
    </sheetView>
  </sheetViews>
  <sheetFormatPr baseColWidth="10" defaultColWidth="11.42578125" defaultRowHeight="12.75"/>
  <cols>
    <col min="1" max="16384" width="11.42578125" style="1"/>
  </cols>
  <sheetData>
    <row r="2" spans="1:5" ht="15">
      <c r="A2" s="20"/>
      <c r="B2"/>
      <c r="C2"/>
      <c r="D2"/>
      <c r="E2"/>
    </row>
    <row r="4" spans="1:5">
      <c r="B4" s="73">
        <v>42004</v>
      </c>
      <c r="C4" s="74">
        <v>42369</v>
      </c>
      <c r="D4" s="74">
        <v>42735</v>
      </c>
      <c r="E4" s="74">
        <v>43100</v>
      </c>
    </row>
    <row r="5" spans="1:5">
      <c r="A5" s="66" t="s">
        <v>84</v>
      </c>
      <c r="B5" s="7">
        <v>7.8748380413799204</v>
      </c>
      <c r="C5" s="7">
        <v>7.8405737584518302</v>
      </c>
      <c r="D5" s="7">
        <v>8.3000000000000007</v>
      </c>
      <c r="E5" s="7">
        <v>7.9</v>
      </c>
    </row>
    <row r="6" spans="1:5">
      <c r="A6" s="66" t="s">
        <v>85</v>
      </c>
      <c r="B6" s="7">
        <v>19.684976108684801</v>
      </c>
      <c r="C6" s="7">
        <v>20.3</v>
      </c>
      <c r="D6" s="7">
        <v>20.9</v>
      </c>
      <c r="E6" s="7">
        <v>21.6</v>
      </c>
    </row>
    <row r="7" spans="1:5">
      <c r="A7" s="66" t="s">
        <v>86</v>
      </c>
      <c r="B7" s="7">
        <v>29.941638663700299</v>
      </c>
      <c r="C7" s="7">
        <v>30</v>
      </c>
      <c r="D7" s="7">
        <v>29.6</v>
      </c>
      <c r="E7" s="7">
        <v>29.8</v>
      </c>
    </row>
    <row r="8" spans="1:5">
      <c r="A8" s="66" t="s">
        <v>87</v>
      </c>
      <c r="B8" s="7">
        <v>24.785289359521499</v>
      </c>
      <c r="C8" s="7">
        <v>24.7</v>
      </c>
      <c r="D8" s="7">
        <v>24.4</v>
      </c>
      <c r="E8" s="7">
        <v>25.4</v>
      </c>
    </row>
    <row r="9" spans="1:5">
      <c r="A9" s="66" t="s">
        <v>88</v>
      </c>
      <c r="B9" s="7">
        <v>17.713257826713502</v>
      </c>
      <c r="C9" s="7">
        <v>17.2</v>
      </c>
      <c r="D9" s="7">
        <v>16.8</v>
      </c>
      <c r="E9" s="7">
        <v>15.2</v>
      </c>
    </row>
    <row r="12" spans="1:5" ht="15" customHeight="1">
      <c r="A12"/>
    </row>
    <row r="13" spans="1:5" ht="15">
      <c r="A13"/>
    </row>
    <row r="14" spans="1:5" ht="15">
      <c r="A14"/>
    </row>
    <row r="15" spans="1:5" ht="15">
      <c r="A15"/>
    </row>
    <row r="16" spans="1:5" ht="15">
      <c r="A16"/>
    </row>
    <row r="17" spans="1:7" ht="15">
      <c r="A17"/>
    </row>
    <row r="18" spans="1:7" ht="15">
      <c r="A18"/>
    </row>
    <row r="19" spans="1:7" ht="15">
      <c r="A19"/>
    </row>
    <row r="20" spans="1:7" ht="15">
      <c r="A20"/>
    </row>
    <row r="21" spans="1:7" ht="15">
      <c r="A21"/>
    </row>
    <row r="22" spans="1:7" ht="15.75">
      <c r="A22"/>
      <c r="G22" s="38" t="s">
        <v>83</v>
      </c>
    </row>
    <row r="23" spans="1:7" ht="15.75">
      <c r="A23"/>
      <c r="G23" s="37" t="s">
        <v>55</v>
      </c>
    </row>
    <row r="24" spans="1:7" ht="15">
      <c r="A24"/>
    </row>
    <row r="25" spans="1:7" ht="15">
      <c r="A25"/>
    </row>
    <row r="26" spans="1:7" ht="15">
      <c r="A26"/>
    </row>
    <row r="27" spans="1:7" ht="15">
      <c r="A27"/>
    </row>
    <row r="28" spans="1:7" ht="15">
      <c r="A28"/>
    </row>
    <row r="29" spans="1:7" ht="15">
      <c r="A29"/>
    </row>
    <row r="30" spans="1:7" ht="15">
      <c r="A30"/>
    </row>
    <row r="37" spans="1:1">
      <c r="A37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workbookViewId="0">
      <selection activeCell="I22" sqref="I22"/>
    </sheetView>
  </sheetViews>
  <sheetFormatPr baseColWidth="10" defaultColWidth="11.42578125" defaultRowHeight="12.75"/>
  <cols>
    <col min="1" max="1" width="25.85546875" style="1" customWidth="1"/>
    <col min="2" max="16384" width="11.42578125" style="1"/>
  </cols>
  <sheetData>
    <row r="2" spans="1:12" ht="15">
      <c r="A2" s="17"/>
      <c r="B2"/>
      <c r="C2"/>
      <c r="D2"/>
      <c r="E2"/>
      <c r="F2"/>
      <c r="G2"/>
      <c r="H2"/>
      <c r="I2"/>
      <c r="J2"/>
      <c r="K2"/>
    </row>
    <row r="3" spans="1:12" ht="15">
      <c r="A3"/>
      <c r="B3"/>
      <c r="C3"/>
      <c r="D3"/>
      <c r="E3"/>
      <c r="F3"/>
      <c r="G3"/>
      <c r="H3"/>
      <c r="I3"/>
      <c r="J3"/>
      <c r="K3"/>
    </row>
    <row r="4" spans="1:12">
      <c r="B4" s="1">
        <v>2008</v>
      </c>
      <c r="C4" s="1">
        <v>2009</v>
      </c>
      <c r="D4" s="1">
        <v>2010</v>
      </c>
      <c r="E4" s="1">
        <v>2011</v>
      </c>
      <c r="F4" s="1">
        <v>2012</v>
      </c>
      <c r="G4" s="1">
        <v>2013</v>
      </c>
      <c r="H4" s="1">
        <v>2014</v>
      </c>
      <c r="I4" s="70">
        <v>2015</v>
      </c>
      <c r="J4" s="71">
        <v>2016</v>
      </c>
      <c r="K4" s="71">
        <v>2017</v>
      </c>
      <c r="L4" s="71" t="s">
        <v>80</v>
      </c>
    </row>
    <row r="5" spans="1:12">
      <c r="A5" s="1" t="s">
        <v>124</v>
      </c>
      <c r="B5" s="7">
        <v>8.8000000000000007</v>
      </c>
      <c r="C5" s="7">
        <v>11.8</v>
      </c>
      <c r="D5" s="7">
        <v>12</v>
      </c>
      <c r="E5" s="7">
        <v>11.3</v>
      </c>
      <c r="F5" s="7">
        <v>11.6</v>
      </c>
      <c r="G5" s="7">
        <v>11.6</v>
      </c>
      <c r="H5" s="7">
        <v>11.4</v>
      </c>
      <c r="I5" s="7">
        <v>11</v>
      </c>
      <c r="J5" s="7">
        <v>10.3</v>
      </c>
      <c r="K5" s="7">
        <v>10.1</v>
      </c>
      <c r="L5" s="7">
        <v>10.199999999999999</v>
      </c>
    </row>
    <row r="6" spans="1:12">
      <c r="A6" s="1" t="s">
        <v>89</v>
      </c>
      <c r="B6" s="7">
        <v>2.2000000000000002</v>
      </c>
      <c r="C6" s="7">
        <v>3.1</v>
      </c>
      <c r="D6" s="7">
        <v>2.7</v>
      </c>
      <c r="E6" s="7">
        <v>1.5</v>
      </c>
      <c r="F6" s="7">
        <v>1.3</v>
      </c>
      <c r="G6" s="7">
        <v>1.3</v>
      </c>
      <c r="H6" s="7">
        <v>1.3</v>
      </c>
      <c r="I6" s="7">
        <v>0.4</v>
      </c>
      <c r="J6" s="7">
        <v>1.6</v>
      </c>
      <c r="K6" s="7">
        <v>1.2</v>
      </c>
      <c r="L6" s="7">
        <v>1.9</v>
      </c>
    </row>
    <row r="7" spans="1:12">
      <c r="A7" s="75" t="s">
        <v>90</v>
      </c>
      <c r="B7" s="7">
        <v>3.3</v>
      </c>
      <c r="C7" s="7">
        <v>5.4</v>
      </c>
      <c r="D7" s="7">
        <v>5.7</v>
      </c>
      <c r="E7" s="7">
        <v>6.5</v>
      </c>
      <c r="F7" s="7">
        <v>6.9</v>
      </c>
      <c r="G7" s="7">
        <v>7</v>
      </c>
      <c r="H7" s="7">
        <v>7</v>
      </c>
      <c r="I7" s="7">
        <v>7.6</v>
      </c>
      <c r="J7" s="7">
        <v>5.4</v>
      </c>
      <c r="K7" s="7">
        <v>5.5</v>
      </c>
      <c r="L7" s="7">
        <v>5.0999999999999996</v>
      </c>
    </row>
    <row r="11" spans="1:12" ht="15">
      <c r="A11"/>
    </row>
    <row r="12" spans="1:12" ht="15">
      <c r="A12"/>
    </row>
    <row r="13" spans="1:12" ht="15">
      <c r="A13"/>
    </row>
    <row r="14" spans="1:12" ht="15">
      <c r="A14"/>
    </row>
    <row r="15" spans="1:12" ht="15">
      <c r="A15"/>
    </row>
    <row r="16" spans="1:12" ht="15">
      <c r="A16"/>
    </row>
    <row r="17" spans="1:9" ht="15">
      <c r="A17"/>
    </row>
    <row r="18" spans="1:9" ht="15">
      <c r="A18"/>
    </row>
    <row r="19" spans="1:9" ht="15.75">
      <c r="A19"/>
      <c r="I19" s="39" t="s">
        <v>132</v>
      </c>
    </row>
    <row r="20" spans="1:9" ht="15.75">
      <c r="A20"/>
      <c r="I20" s="37" t="s">
        <v>55</v>
      </c>
    </row>
    <row r="21" spans="1:9" ht="15">
      <c r="A21"/>
    </row>
    <row r="22" spans="1:9" ht="15">
      <c r="A22"/>
    </row>
    <row r="23" spans="1:9" ht="15">
      <c r="A23"/>
    </row>
    <row r="24" spans="1:9" ht="15">
      <c r="A24"/>
    </row>
    <row r="25" spans="1:9" ht="15">
      <c r="A25"/>
    </row>
    <row r="26" spans="1:9" ht="15">
      <c r="A26"/>
    </row>
    <row r="27" spans="1:9" ht="15">
      <c r="A27"/>
    </row>
    <row r="28" spans="1:9" ht="15">
      <c r="A28"/>
    </row>
    <row r="29" spans="1:9" ht="15">
      <c r="A29"/>
    </row>
    <row r="33" spans="1:1">
      <c r="A33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L27" sqref="L27"/>
    </sheetView>
  </sheetViews>
  <sheetFormatPr baseColWidth="10" defaultColWidth="11.42578125" defaultRowHeight="12.75"/>
  <cols>
    <col min="1" max="1" width="24.7109375" style="1" customWidth="1"/>
    <col min="2" max="11" width="11.42578125" style="1"/>
    <col min="12" max="12" width="12.85546875" style="1" customWidth="1"/>
    <col min="13" max="16384" width="11.42578125" style="1"/>
  </cols>
  <sheetData>
    <row r="1" spans="1:19" ht="1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19"/>
    </row>
    <row r="2" spans="1:19" ht="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19"/>
    </row>
    <row r="3" spans="1:19" ht="15">
      <c r="B3" s="25">
        <v>41639</v>
      </c>
      <c r="C3" s="25">
        <v>41729</v>
      </c>
      <c r="D3" s="25">
        <v>41820</v>
      </c>
      <c r="E3" s="25">
        <v>41912</v>
      </c>
      <c r="F3" s="25">
        <v>42004</v>
      </c>
      <c r="G3" s="25">
        <v>42094</v>
      </c>
      <c r="H3" s="25">
        <v>42185</v>
      </c>
      <c r="I3" s="25">
        <v>42277</v>
      </c>
      <c r="J3" s="25">
        <v>42369</v>
      </c>
      <c r="K3" s="25">
        <v>42460</v>
      </c>
      <c r="L3" s="25">
        <v>42551</v>
      </c>
      <c r="M3" s="25">
        <v>42643</v>
      </c>
      <c r="N3" s="25">
        <v>42735</v>
      </c>
      <c r="O3" s="25">
        <v>42825</v>
      </c>
      <c r="P3" s="25">
        <v>42916</v>
      </c>
      <c r="Q3" s="25">
        <v>43008</v>
      </c>
      <c r="R3" s="25">
        <v>43100</v>
      </c>
      <c r="S3" s="19"/>
    </row>
    <row r="4" spans="1:19" ht="15">
      <c r="B4" s="25">
        <v>41639</v>
      </c>
      <c r="C4" s="25">
        <v>41729</v>
      </c>
      <c r="D4" s="25">
        <v>41820</v>
      </c>
      <c r="E4" s="25">
        <v>41912</v>
      </c>
      <c r="F4" s="25">
        <v>42004</v>
      </c>
      <c r="G4" s="25">
        <v>42094</v>
      </c>
      <c r="H4" s="25">
        <v>42185</v>
      </c>
      <c r="I4" s="25">
        <v>42277</v>
      </c>
      <c r="J4" s="25">
        <v>42369</v>
      </c>
      <c r="K4" s="25">
        <v>42460</v>
      </c>
      <c r="L4" s="25">
        <v>42551</v>
      </c>
      <c r="M4" s="25">
        <v>42643</v>
      </c>
      <c r="N4" s="25">
        <v>42735</v>
      </c>
      <c r="O4" s="25">
        <v>42825</v>
      </c>
      <c r="P4" s="25">
        <v>42916</v>
      </c>
      <c r="Q4" s="25">
        <v>43008</v>
      </c>
      <c r="R4" s="25">
        <v>43100</v>
      </c>
      <c r="S4" s="19"/>
    </row>
    <row r="5" spans="1:19" ht="15">
      <c r="A5" s="1" t="s">
        <v>91</v>
      </c>
      <c r="B5" s="6">
        <v>3.3864479717868989</v>
      </c>
      <c r="C5" s="6">
        <v>3.3893548335123524</v>
      </c>
      <c r="D5" s="6">
        <v>3.114231095070167</v>
      </c>
      <c r="E5" s="6">
        <v>3.0306780388892531</v>
      </c>
      <c r="F5" s="6">
        <v>2.9458032308850339</v>
      </c>
      <c r="G5" s="6">
        <v>2.5025234417850406</v>
      </c>
      <c r="H5" s="6">
        <v>2.4599970636106563</v>
      </c>
      <c r="I5" s="6">
        <v>2.2077287890915569</v>
      </c>
      <c r="J5" s="6">
        <v>2.0367757211419817</v>
      </c>
      <c r="K5" s="6">
        <v>1.8766287017568057</v>
      </c>
      <c r="L5" s="6">
        <v>1.840000140677738</v>
      </c>
      <c r="M5" s="6">
        <v>1.7319864872102062</v>
      </c>
      <c r="N5" s="6">
        <v>1.7537474167194236</v>
      </c>
      <c r="O5" s="6">
        <v>1.7832307109036416</v>
      </c>
      <c r="P5" s="6">
        <v>1.8451437571649019</v>
      </c>
      <c r="Q5" s="6">
        <v>1.856063864532687</v>
      </c>
      <c r="R5" s="6">
        <v>1.8610387524967362</v>
      </c>
      <c r="S5" s="19"/>
    </row>
    <row r="6" spans="1:19" ht="15">
      <c r="A6" s="1" t="s">
        <v>92</v>
      </c>
      <c r="B6" s="6">
        <v>2.4515039624488493</v>
      </c>
      <c r="C6" s="6">
        <v>2.463883203906398</v>
      </c>
      <c r="D6" s="6">
        <v>2.2086621554063282</v>
      </c>
      <c r="E6" s="6">
        <v>2.2238103090899832</v>
      </c>
      <c r="F6" s="6">
        <v>1.9929157025102473</v>
      </c>
      <c r="G6" s="6">
        <v>1.6392334847345209</v>
      </c>
      <c r="H6" s="6">
        <v>1.5130985316419907</v>
      </c>
      <c r="I6" s="6">
        <v>1.221011178725838</v>
      </c>
      <c r="J6" s="6">
        <v>0.89004858402153175</v>
      </c>
      <c r="K6" s="6">
        <v>0.8930998299346069</v>
      </c>
      <c r="L6" s="6">
        <v>0.73873675941943451</v>
      </c>
      <c r="M6" s="6">
        <v>0.75598187413028517</v>
      </c>
      <c r="N6" s="6">
        <v>0.77229760161067507</v>
      </c>
      <c r="O6" s="6">
        <v>0.80101100756432897</v>
      </c>
      <c r="P6" s="6">
        <v>0.76823871461534754</v>
      </c>
      <c r="Q6" s="6">
        <v>0.78949174352938611</v>
      </c>
      <c r="R6" s="6">
        <v>0.79989158272656369</v>
      </c>
      <c r="S6" s="19"/>
    </row>
    <row r="7" spans="1:19" ht="15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1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ht="15" customHeight="1">
      <c r="A9" s="19"/>
      <c r="B9"/>
      <c r="C9" s="19"/>
      <c r="D9" s="19"/>
      <c r="E9" s="19"/>
      <c r="F9" s="19"/>
      <c r="G9" s="19"/>
      <c r="H9" s="19"/>
      <c r="I9" s="19"/>
      <c r="J9" s="19"/>
    </row>
    <row r="10" spans="1:19" ht="15" customHeight="1">
      <c r="B10"/>
      <c r="K10" s="19"/>
      <c r="L10" s="19"/>
      <c r="M10" s="19"/>
      <c r="N10" s="23"/>
    </row>
    <row r="11" spans="1:19" ht="15" customHeight="1">
      <c r="B11"/>
      <c r="K11" s="24"/>
      <c r="L11" s="22"/>
      <c r="M11" s="22"/>
      <c r="N11" s="22"/>
    </row>
    <row r="12" spans="1:19" ht="15" customHeight="1">
      <c r="B12"/>
      <c r="K12" s="24"/>
      <c r="L12" s="22"/>
      <c r="M12" s="22"/>
      <c r="N12" s="22"/>
    </row>
    <row r="13" spans="1:19" ht="15" customHeight="1">
      <c r="B13"/>
      <c r="K13" s="24"/>
      <c r="L13" s="22"/>
      <c r="M13" s="22"/>
      <c r="N13" s="22"/>
    </row>
    <row r="14" spans="1:19" ht="15" customHeight="1">
      <c r="B14"/>
      <c r="K14" s="24"/>
      <c r="L14" s="22"/>
      <c r="M14" s="22"/>
      <c r="N14" s="22"/>
    </row>
    <row r="15" spans="1:19" ht="15" customHeight="1">
      <c r="B15"/>
      <c r="K15" s="24"/>
      <c r="L15" s="22"/>
      <c r="M15" s="22"/>
      <c r="N15" s="22"/>
    </row>
    <row r="16" spans="1:19" ht="15" customHeight="1">
      <c r="B16"/>
      <c r="K16" s="24"/>
      <c r="L16" s="22"/>
      <c r="M16" s="22"/>
      <c r="N16" s="22"/>
    </row>
    <row r="17" spans="1:14" ht="15" customHeight="1">
      <c r="B17"/>
      <c r="J17" s="39" t="s">
        <v>133</v>
      </c>
      <c r="K17" s="24"/>
      <c r="L17" s="22"/>
      <c r="M17" s="22"/>
      <c r="N17" s="22"/>
    </row>
    <row r="18" spans="1:14" ht="15" customHeight="1">
      <c r="B18"/>
      <c r="J18" s="37" t="s">
        <v>55</v>
      </c>
      <c r="K18" s="24"/>
      <c r="L18" s="22"/>
      <c r="M18" s="22"/>
      <c r="N18" s="22"/>
    </row>
    <row r="19" spans="1:14" ht="15" customHeight="1">
      <c r="B19"/>
      <c r="K19" s="24"/>
      <c r="L19" s="22"/>
      <c r="M19" s="22"/>
      <c r="N19" s="22"/>
    </row>
    <row r="20" spans="1:14" ht="15" customHeight="1">
      <c r="B20"/>
      <c r="K20" s="24"/>
      <c r="L20" s="22"/>
      <c r="M20" s="22"/>
      <c r="N20" s="22"/>
    </row>
    <row r="21" spans="1:14" ht="15" customHeight="1">
      <c r="B21"/>
      <c r="K21" s="24"/>
      <c r="L21" s="22"/>
      <c r="M21" s="22"/>
      <c r="N21" s="22"/>
    </row>
    <row r="22" spans="1:14" ht="15" customHeight="1">
      <c r="B22"/>
      <c r="K22" s="24"/>
      <c r="L22" s="22"/>
      <c r="M22" s="22"/>
      <c r="N22" s="22"/>
    </row>
    <row r="23" spans="1:14" ht="15" customHeight="1">
      <c r="B23"/>
      <c r="K23" s="24"/>
      <c r="L23" s="22"/>
      <c r="M23" s="22"/>
      <c r="N23" s="22"/>
    </row>
    <row r="24" spans="1:14" ht="15" customHeight="1">
      <c r="B24"/>
      <c r="K24" s="24"/>
      <c r="L24" s="22"/>
      <c r="M24" s="22"/>
      <c r="N24" s="22"/>
    </row>
    <row r="25" spans="1:14" ht="15" customHeight="1">
      <c r="B25"/>
      <c r="K25" s="24"/>
      <c r="L25" s="22"/>
      <c r="M25" s="22"/>
      <c r="N25" s="22"/>
    </row>
    <row r="26" spans="1:14" ht="15" customHeight="1">
      <c r="B26"/>
      <c r="K26" s="24"/>
      <c r="L26" s="22"/>
      <c r="M26" s="22"/>
      <c r="N26" s="22"/>
    </row>
    <row r="27" spans="1:14" ht="15" customHeight="1">
      <c r="B27"/>
      <c r="K27" s="24"/>
      <c r="L27" s="22"/>
      <c r="M27" s="22"/>
      <c r="N27" s="22"/>
    </row>
    <row r="28" spans="1:14" ht="15" customHeight="1"/>
    <row r="29" spans="1:14" ht="12.75" customHeight="1"/>
    <row r="30" spans="1:14" ht="12.75" customHeight="1"/>
    <row r="31" spans="1:14" ht="12.75" customHeight="1">
      <c r="A31" s="13"/>
    </row>
    <row r="32" spans="1:14" ht="12.75" customHeight="1"/>
    <row r="33" ht="12.75" customHeight="1"/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F31" sqref="F31"/>
    </sheetView>
  </sheetViews>
  <sheetFormatPr baseColWidth="10" defaultColWidth="11.42578125" defaultRowHeight="12.75"/>
  <cols>
    <col min="1" max="16384" width="11.42578125" style="1"/>
  </cols>
  <sheetData>
    <row r="1" spans="1:5">
      <c r="B1" s="32">
        <v>42735</v>
      </c>
      <c r="C1" s="32">
        <v>43100</v>
      </c>
    </row>
    <row r="2" spans="1:5">
      <c r="A2" s="1" t="s">
        <v>84</v>
      </c>
      <c r="B2" s="1">
        <v>15.73</v>
      </c>
      <c r="C2" s="1">
        <v>17.39</v>
      </c>
    </row>
    <row r="3" spans="1:5">
      <c r="A3" s="1" t="s">
        <v>85</v>
      </c>
      <c r="B3" s="1">
        <v>27.76</v>
      </c>
      <c r="C3" s="1">
        <v>28.599999999999998</v>
      </c>
    </row>
    <row r="4" spans="1:5" ht="15">
      <c r="A4" s="1" t="s">
        <v>86</v>
      </c>
      <c r="B4" s="1">
        <v>27.62</v>
      </c>
      <c r="C4" s="1">
        <v>26.36</v>
      </c>
      <c r="E4"/>
    </row>
    <row r="5" spans="1:5" ht="15">
      <c r="A5" s="1" t="s">
        <v>87</v>
      </c>
      <c r="B5" s="1">
        <v>18.18</v>
      </c>
      <c r="C5" s="1">
        <v>17.91</v>
      </c>
      <c r="E5"/>
    </row>
    <row r="6" spans="1:5" ht="15">
      <c r="A6" s="1" t="s">
        <v>88</v>
      </c>
      <c r="B6" s="1">
        <v>10.71</v>
      </c>
      <c r="C6" s="1">
        <v>9.74</v>
      </c>
      <c r="E6"/>
    </row>
    <row r="7" spans="1:5" ht="15">
      <c r="E7"/>
    </row>
    <row r="8" spans="1:5" ht="15">
      <c r="E8"/>
    </row>
    <row r="9" spans="1:5" ht="15">
      <c r="E9"/>
    </row>
    <row r="10" spans="1:5" ht="15">
      <c r="E10"/>
    </row>
    <row r="11" spans="1:5" ht="15">
      <c r="E11"/>
    </row>
    <row r="12" spans="1:5" ht="15">
      <c r="E12"/>
    </row>
    <row r="13" spans="1:5" ht="15">
      <c r="E13"/>
    </row>
    <row r="14" spans="1:5" ht="15">
      <c r="E14"/>
    </row>
    <row r="15" spans="1:5" ht="15">
      <c r="E15"/>
    </row>
    <row r="16" spans="1:5" ht="15">
      <c r="E16"/>
    </row>
    <row r="17" spans="1:5" ht="15">
      <c r="E17"/>
    </row>
    <row r="18" spans="1:5" ht="15">
      <c r="E18"/>
    </row>
    <row r="19" spans="1:5" ht="15">
      <c r="E19"/>
    </row>
    <row r="20" spans="1:5" ht="15">
      <c r="E20"/>
    </row>
    <row r="21" spans="1:5" ht="15.75">
      <c r="E21" s="39" t="s">
        <v>134</v>
      </c>
    </row>
    <row r="22" spans="1:5" ht="15.75">
      <c r="E22" s="37" t="s">
        <v>55</v>
      </c>
    </row>
    <row r="29" spans="1:5">
      <c r="A29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G34" sqref="G34"/>
    </sheetView>
  </sheetViews>
  <sheetFormatPr baseColWidth="10" defaultColWidth="11.42578125" defaultRowHeight="12.75"/>
  <cols>
    <col min="1" max="16384" width="11.42578125" style="1"/>
  </cols>
  <sheetData>
    <row r="1" spans="1:4">
      <c r="B1" s="1" t="s">
        <v>43</v>
      </c>
    </row>
    <row r="2" spans="1:4">
      <c r="A2" s="1">
        <v>2008</v>
      </c>
      <c r="B2" s="1">
        <v>17863</v>
      </c>
    </row>
    <row r="3" spans="1:4">
      <c r="A3" s="1">
        <v>2009</v>
      </c>
      <c r="B3" s="1">
        <v>28980</v>
      </c>
    </row>
    <row r="4" spans="1:4">
      <c r="A4" s="1">
        <v>2010</v>
      </c>
      <c r="B4" s="1">
        <v>32125</v>
      </c>
    </row>
    <row r="5" spans="1:4" ht="15">
      <c r="A5" s="1">
        <v>2011</v>
      </c>
      <c r="B5" s="1">
        <v>33250</v>
      </c>
      <c r="D5"/>
    </row>
    <row r="6" spans="1:4" ht="15">
      <c r="A6" s="1">
        <v>2012</v>
      </c>
      <c r="B6" s="1">
        <v>43534</v>
      </c>
      <c r="D6"/>
    </row>
    <row r="7" spans="1:4" ht="15">
      <c r="A7" s="1">
        <v>2013</v>
      </c>
      <c r="B7" s="1">
        <v>46813</v>
      </c>
      <c r="D7"/>
    </row>
    <row r="8" spans="1:4" ht="15">
      <c r="A8" s="1">
        <v>2014</v>
      </c>
      <c r="B8" s="1">
        <v>53648</v>
      </c>
      <c r="D8"/>
    </row>
    <row r="9" spans="1:4" ht="15">
      <c r="A9" s="1">
        <v>2015</v>
      </c>
      <c r="B9" s="1">
        <v>55177</v>
      </c>
      <c r="D9"/>
    </row>
    <row r="10" spans="1:4" ht="15">
      <c r="A10" s="1">
        <v>2016</v>
      </c>
      <c r="B10" s="1">
        <v>61010</v>
      </c>
      <c r="D10"/>
    </row>
    <row r="11" spans="1:4" ht="15">
      <c r="A11" s="1">
        <v>2017</v>
      </c>
      <c r="B11" s="1">
        <v>61209</v>
      </c>
      <c r="D11"/>
    </row>
    <row r="12" spans="1:4" ht="15">
      <c r="D12"/>
    </row>
    <row r="13" spans="1:4" ht="15">
      <c r="D13"/>
    </row>
    <row r="14" spans="1:4" ht="15">
      <c r="D14"/>
    </row>
    <row r="15" spans="1:4" ht="15">
      <c r="D15"/>
    </row>
    <row r="16" spans="1:4" ht="15">
      <c r="D16"/>
    </row>
    <row r="17" spans="4:5" ht="15">
      <c r="D17"/>
    </row>
    <row r="18" spans="4:5" ht="15">
      <c r="D18"/>
    </row>
    <row r="19" spans="4:5" ht="15">
      <c r="D19"/>
    </row>
    <row r="20" spans="4:5" ht="15">
      <c r="D20"/>
    </row>
    <row r="21" spans="4:5" ht="15.75">
      <c r="D21"/>
      <c r="E21" s="39" t="s">
        <v>135</v>
      </c>
    </row>
    <row r="22" spans="4:5" ht="15.75">
      <c r="D22"/>
      <c r="E22" s="37" t="s">
        <v>121</v>
      </c>
    </row>
    <row r="23" spans="4:5" ht="15">
      <c r="D2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B21" sqref="B21"/>
    </sheetView>
  </sheetViews>
  <sheetFormatPr baseColWidth="10" defaultColWidth="11.42578125" defaultRowHeight="12.75"/>
  <cols>
    <col min="1" max="1" width="30" style="1" bestFit="1" customWidth="1"/>
    <col min="2" max="3" width="12.28515625" style="1" bestFit="1" customWidth="1"/>
    <col min="4" max="10" width="11.42578125" style="1" customWidth="1"/>
    <col min="11" max="16384" width="11.42578125" style="1"/>
  </cols>
  <sheetData>
    <row r="1" spans="1:16">
      <c r="A1" s="3"/>
    </row>
    <row r="2" spans="1:16">
      <c r="B2" s="2">
        <v>2009</v>
      </c>
      <c r="C2" s="2">
        <v>2010</v>
      </c>
      <c r="D2" s="2">
        <v>2011</v>
      </c>
      <c r="E2" s="2">
        <v>2012</v>
      </c>
      <c r="F2" s="3">
        <v>2013</v>
      </c>
      <c r="G2" s="3">
        <v>2014</v>
      </c>
      <c r="H2" s="1">
        <v>2015</v>
      </c>
      <c r="I2" s="3">
        <v>2016</v>
      </c>
      <c r="J2" s="1">
        <v>2017</v>
      </c>
    </row>
    <row r="3" spans="1:16">
      <c r="A3" s="1" t="s">
        <v>93</v>
      </c>
      <c r="B3" s="7">
        <v>0.33818618316317717</v>
      </c>
      <c r="C3" s="7">
        <v>0.23748009634156006</v>
      </c>
      <c r="D3" s="7">
        <v>0.33628713037251484</v>
      </c>
      <c r="E3" s="7">
        <v>0.34897050145528341</v>
      </c>
      <c r="F3" s="7">
        <v>0.27900390083017673</v>
      </c>
      <c r="G3" s="7">
        <v>0.28713672219901565</v>
      </c>
      <c r="H3" s="7">
        <v>0.15776115334281154</v>
      </c>
      <c r="I3" s="7">
        <v>6.6331356320089227E-2</v>
      </c>
      <c r="J3" s="7">
        <v>7.5719069139191339E-2</v>
      </c>
    </row>
    <row r="4" spans="1:16">
      <c r="A4" s="1" t="s">
        <v>94</v>
      </c>
      <c r="B4" s="7">
        <v>0.56772779244452598</v>
      </c>
      <c r="C4" s="7">
        <v>1.7063096204930146</v>
      </c>
      <c r="D4" s="7">
        <v>2.7111311995172978</v>
      </c>
      <c r="E4" s="7">
        <v>1.8641397629096841</v>
      </c>
      <c r="F4" s="7">
        <v>1.8368148180601322</v>
      </c>
      <c r="G4" s="7">
        <v>1.1648537784641562</v>
      </c>
      <c r="H4" s="7">
        <v>0.86587386986204595</v>
      </c>
      <c r="I4" s="7">
        <v>0.80342268045384946</v>
      </c>
      <c r="J4" s="7">
        <v>0.51646590327508402</v>
      </c>
    </row>
    <row r="8" spans="1:16" ht="15">
      <c r="C8"/>
      <c r="N8" s="8"/>
      <c r="O8" s="8"/>
      <c r="P8" s="8"/>
    </row>
    <row r="9" spans="1:16" ht="15">
      <c r="C9"/>
    </row>
    <row r="10" spans="1:16" ht="15">
      <c r="C10"/>
    </row>
    <row r="11" spans="1:16" ht="15">
      <c r="C11"/>
    </row>
    <row r="12" spans="1:16" ht="15">
      <c r="C12"/>
    </row>
    <row r="13" spans="1:16" ht="15">
      <c r="C13"/>
    </row>
    <row r="14" spans="1:16" ht="15">
      <c r="C14"/>
    </row>
    <row r="15" spans="1:16" ht="15">
      <c r="C15"/>
    </row>
    <row r="16" spans="1:16" ht="15">
      <c r="C16"/>
    </row>
    <row r="17" spans="1:4" ht="15">
      <c r="C17"/>
    </row>
    <row r="18" spans="1:4" ht="15">
      <c r="C18"/>
    </row>
    <row r="19" spans="1:4" ht="15">
      <c r="C19"/>
    </row>
    <row r="20" spans="1:4" ht="15">
      <c r="C20"/>
    </row>
    <row r="21" spans="1:4" ht="15">
      <c r="C21"/>
    </row>
    <row r="22" spans="1:4" ht="15">
      <c r="C22"/>
    </row>
    <row r="23" spans="1:4" ht="15">
      <c r="C23"/>
    </row>
    <row r="24" spans="1:4" ht="15">
      <c r="C24"/>
    </row>
    <row r="25" spans="1:4" ht="15">
      <c r="C25"/>
    </row>
    <row r="26" spans="1:4" ht="15">
      <c r="C26"/>
    </row>
    <row r="28" spans="1:4" ht="15.75">
      <c r="D28" s="38" t="s">
        <v>136</v>
      </c>
    </row>
    <row r="29" spans="1:4" ht="15.75">
      <c r="D29" s="37" t="s">
        <v>55</v>
      </c>
    </row>
    <row r="31" spans="1:4">
      <c r="A31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F34" sqref="F34"/>
    </sheetView>
  </sheetViews>
  <sheetFormatPr baseColWidth="10" defaultColWidth="11.42578125" defaultRowHeight="12.75"/>
  <cols>
    <col min="1" max="1" width="12.5703125" style="1" customWidth="1"/>
    <col min="2" max="2" width="11.42578125" style="1"/>
    <col min="3" max="3" width="13.42578125" style="1" bestFit="1" customWidth="1"/>
    <col min="4" max="4" width="11.85546875" style="1" bestFit="1" customWidth="1"/>
    <col min="5" max="21" width="11.42578125" style="1"/>
    <col min="22" max="22" width="12.140625" style="1" customWidth="1"/>
    <col min="23" max="16384" width="11.42578125" style="1"/>
  </cols>
  <sheetData>
    <row r="1" spans="1:22">
      <c r="A1" s="3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3" spans="1:22">
      <c r="A3" s="76"/>
      <c r="B3" s="3">
        <v>1997</v>
      </c>
      <c r="C3" s="3"/>
      <c r="D3" s="3"/>
      <c r="E3" s="3"/>
      <c r="F3" s="3"/>
      <c r="G3" s="3">
        <v>2002</v>
      </c>
      <c r="H3" s="3"/>
      <c r="I3" s="3"/>
      <c r="J3" s="3"/>
      <c r="K3" s="3"/>
      <c r="L3" s="3">
        <v>2007</v>
      </c>
      <c r="M3" s="3"/>
      <c r="N3" s="3"/>
      <c r="O3" s="3"/>
      <c r="P3" s="3"/>
      <c r="Q3" s="3">
        <v>2012</v>
      </c>
      <c r="R3" s="3"/>
      <c r="S3" s="3"/>
      <c r="U3" s="3"/>
      <c r="V3" s="3">
        <v>2017</v>
      </c>
    </row>
    <row r="4" spans="1:22">
      <c r="A4" s="1" t="s">
        <v>95</v>
      </c>
      <c r="B4" s="10">
        <v>0.02</v>
      </c>
      <c r="C4" s="10">
        <v>0.19</v>
      </c>
      <c r="D4" s="10">
        <v>0.27</v>
      </c>
      <c r="E4" s="10">
        <v>0.41</v>
      </c>
      <c r="F4" s="10">
        <v>0.61</v>
      </c>
      <c r="G4" s="10">
        <v>1.44</v>
      </c>
      <c r="H4" s="10">
        <v>1.5</v>
      </c>
      <c r="I4" s="10">
        <v>0.33</v>
      </c>
      <c r="J4" s="10">
        <v>-0.15</v>
      </c>
      <c r="K4" s="10">
        <v>-0.08</v>
      </c>
      <c r="L4" s="10">
        <v>2.7915446054875972E-2</v>
      </c>
      <c r="M4" s="10">
        <v>0.28485137903970764</v>
      </c>
      <c r="N4" s="10">
        <v>0.39</v>
      </c>
      <c r="O4" s="10">
        <v>0.44147606302989234</v>
      </c>
      <c r="P4" s="10">
        <v>0.42</v>
      </c>
      <c r="Q4" s="10">
        <v>0.55000000000000004</v>
      </c>
      <c r="R4" s="10">
        <v>0.5</v>
      </c>
      <c r="S4" s="10">
        <v>0.5</v>
      </c>
      <c r="T4" s="6">
        <v>0.47</v>
      </c>
      <c r="U4" s="6">
        <v>0.74</v>
      </c>
      <c r="V4" s="6">
        <v>0.49980475025298843</v>
      </c>
    </row>
    <row r="5" spans="1:22">
      <c r="A5" s="1" t="s">
        <v>96</v>
      </c>
      <c r="B5" s="10">
        <v>-0.06</v>
      </c>
      <c r="C5" s="10">
        <v>-0.01</v>
      </c>
      <c r="D5" s="10">
        <v>-0.01</v>
      </c>
      <c r="E5" s="10">
        <v>0</v>
      </c>
      <c r="F5" s="10">
        <v>0.06</v>
      </c>
      <c r="G5" s="10">
        <v>0.11</v>
      </c>
      <c r="H5" s="10">
        <v>0.05</v>
      </c>
      <c r="I5" s="10">
        <v>0.04</v>
      </c>
      <c r="J5" s="10">
        <v>0.02</v>
      </c>
      <c r="K5" s="10">
        <v>-0.01</v>
      </c>
      <c r="L5" s="10">
        <v>4.0109474314215514E-2</v>
      </c>
      <c r="M5" s="10">
        <v>7.4737707622716615E-2</v>
      </c>
      <c r="N5" s="10">
        <v>0.16</v>
      </c>
      <c r="O5" s="10">
        <v>0.14630607769342166</v>
      </c>
      <c r="P5" s="10">
        <v>0.16</v>
      </c>
      <c r="Q5" s="10">
        <v>0.12</v>
      </c>
      <c r="R5" s="10">
        <v>0.13</v>
      </c>
      <c r="S5" s="10">
        <v>0.08</v>
      </c>
      <c r="T5" s="6">
        <v>-0.02</v>
      </c>
      <c r="U5" s="6">
        <v>0.11</v>
      </c>
      <c r="V5" s="6">
        <v>0.22618196301948118</v>
      </c>
    </row>
    <row r="7" spans="1:22">
      <c r="V7" s="4"/>
    </row>
    <row r="8" spans="1:22" ht="15">
      <c r="B8"/>
      <c r="U8" s="11"/>
      <c r="V8" s="4"/>
    </row>
    <row r="9" spans="1:22" ht="15">
      <c r="B9"/>
    </row>
    <row r="10" spans="1:22" ht="15">
      <c r="B10"/>
      <c r="V10" s="12"/>
    </row>
    <row r="11" spans="1:22" ht="15">
      <c r="B11"/>
    </row>
    <row r="12" spans="1:22" ht="15">
      <c r="B12"/>
    </row>
    <row r="13" spans="1:22" ht="15">
      <c r="B13"/>
    </row>
    <row r="14" spans="1:22" ht="15">
      <c r="B14"/>
    </row>
    <row r="15" spans="1:22" ht="15">
      <c r="B15"/>
    </row>
    <row r="16" spans="1:22" ht="15">
      <c r="B16"/>
    </row>
    <row r="17" spans="1:4" ht="15">
      <c r="B17"/>
    </row>
    <row r="18" spans="1:4" ht="15">
      <c r="B18"/>
    </row>
    <row r="19" spans="1:4" ht="15">
      <c r="B19"/>
    </row>
    <row r="20" spans="1:4" ht="15">
      <c r="B20"/>
    </row>
    <row r="21" spans="1:4" ht="15">
      <c r="B21"/>
    </row>
    <row r="22" spans="1:4" ht="15">
      <c r="B22"/>
    </row>
    <row r="23" spans="1:4" ht="15">
      <c r="B23"/>
    </row>
    <row r="24" spans="1:4" ht="15">
      <c r="B24"/>
    </row>
    <row r="25" spans="1:4" ht="15">
      <c r="B25"/>
    </row>
    <row r="26" spans="1:4" ht="15">
      <c r="B26"/>
    </row>
    <row r="28" spans="1:4" ht="15.75">
      <c r="D28" s="39" t="s">
        <v>137</v>
      </c>
    </row>
    <row r="29" spans="1:4" ht="15.75">
      <c r="D29" s="37" t="s">
        <v>55</v>
      </c>
    </row>
    <row r="30" spans="1:4">
      <c r="A30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B22" sqref="B22"/>
    </sheetView>
  </sheetViews>
  <sheetFormatPr baseColWidth="10" defaultColWidth="11.42578125" defaultRowHeight="12.75"/>
  <cols>
    <col min="1" max="1" width="53.85546875" style="1" bestFit="1" customWidth="1"/>
    <col min="2" max="2" width="13.85546875" style="1" bestFit="1" customWidth="1"/>
    <col min="3" max="3" width="12.28515625" style="1" bestFit="1" customWidth="1"/>
    <col min="4" max="16384" width="11.42578125" style="1"/>
  </cols>
  <sheetData>
    <row r="2" spans="1:5">
      <c r="B2" s="1" t="s">
        <v>1</v>
      </c>
      <c r="C2" s="1" t="s">
        <v>0</v>
      </c>
    </row>
    <row r="3" spans="1:5" ht="15">
      <c r="A3" s="1" t="s">
        <v>103</v>
      </c>
      <c r="B3" s="5">
        <f>C3/$C$11</f>
        <v>0.10517530632974811</v>
      </c>
      <c r="C3" s="4">
        <f>[2]Beregninger!C72</f>
        <v>83303077.065030009</v>
      </c>
      <c r="E3"/>
    </row>
    <row r="4" spans="1:5" ht="15">
      <c r="A4" s="1" t="s">
        <v>125</v>
      </c>
      <c r="B4" s="5">
        <f t="shared" ref="B4:B10" si="0">C4/$C$11</f>
        <v>0.10654839847866768</v>
      </c>
      <c r="C4" s="4">
        <f>[2]Beregninger!C74+[2]Beregninger!C81+[2]Beregninger!C82</f>
        <v>84390621.328891903</v>
      </c>
      <c r="E4"/>
    </row>
    <row r="5" spans="1:5" ht="15">
      <c r="A5" s="1" t="s">
        <v>97</v>
      </c>
      <c r="B5" s="5">
        <f t="shared" si="0"/>
        <v>4.908561741430785E-2</v>
      </c>
      <c r="C5" s="4">
        <f>[2]Beregninger!C75</f>
        <v>38877785.222976103</v>
      </c>
      <c r="E5"/>
    </row>
    <row r="6" spans="1:5" ht="15">
      <c r="A6" s="1" t="s">
        <v>98</v>
      </c>
      <c r="B6" s="5">
        <f t="shared" si="0"/>
        <v>0.12503761151974288</v>
      </c>
      <c r="C6" s="4">
        <f>[2]Beregninger!C79</f>
        <v>99034822.449671596</v>
      </c>
      <c r="E6"/>
    </row>
    <row r="7" spans="1:5" ht="15">
      <c r="A7" s="1" t="s">
        <v>99</v>
      </c>
      <c r="B7" s="5">
        <f t="shared" si="0"/>
        <v>5.4846085643156989E-2</v>
      </c>
      <c r="C7" s="4">
        <f>[2]Beregninger!C80</f>
        <v>43440307.981825918</v>
      </c>
      <c r="E7"/>
    </row>
    <row r="8" spans="1:5" ht="15">
      <c r="A8" s="1" t="s">
        <v>126</v>
      </c>
      <c r="B8" s="5">
        <f t="shared" si="0"/>
        <v>0.39293752061193921</v>
      </c>
      <c r="C8" s="4">
        <f>[2]Beregninger!C85</f>
        <v>311222336.34055901</v>
      </c>
      <c r="E8"/>
    </row>
    <row r="9" spans="1:5" ht="15">
      <c r="A9" s="1" t="s">
        <v>100</v>
      </c>
      <c r="B9" s="5">
        <f t="shared" si="0"/>
        <v>0.1029825418426944</v>
      </c>
      <c r="C9" s="4">
        <f>[2]Beregninger!C86</f>
        <v>81566319.308624685</v>
      </c>
      <c r="E9"/>
    </row>
    <row r="10" spans="1:5" ht="15">
      <c r="A10" s="1" t="s">
        <v>101</v>
      </c>
      <c r="B10" s="5">
        <f t="shared" si="0"/>
        <v>6.3386918159742914E-2</v>
      </c>
      <c r="C10" s="4">
        <f>[2]Beregninger!C73+[2]Beregninger!C76+[2]Beregninger!C77+[2]Beregninger!C78+[2]Beregninger!C83+[2]Beregninger!C84</f>
        <v>50204991.196515396</v>
      </c>
      <c r="E10"/>
    </row>
    <row r="11" spans="1:5" ht="15">
      <c r="B11" s="5"/>
      <c r="C11" s="4">
        <f>SUM(C3:C10)</f>
        <v>792040260.89409459</v>
      </c>
      <c r="E11"/>
    </row>
    <row r="12" spans="1:5" ht="15">
      <c r="B12" s="5"/>
      <c r="C12" s="4"/>
      <c r="E12"/>
    </row>
    <row r="13" spans="1:5" ht="15">
      <c r="B13" s="5"/>
      <c r="C13" s="4"/>
      <c r="E13"/>
    </row>
    <row r="14" spans="1:5" ht="15">
      <c r="B14" s="5"/>
      <c r="C14" s="4"/>
      <c r="E14"/>
    </row>
    <row r="15" spans="1:5" ht="15">
      <c r="B15" s="5"/>
      <c r="C15" s="4"/>
      <c r="E15"/>
    </row>
    <row r="16" spans="1:5" ht="15">
      <c r="E16"/>
    </row>
    <row r="17" spans="1:7" ht="15">
      <c r="E17"/>
    </row>
    <row r="18" spans="1:7" ht="15">
      <c r="E18"/>
    </row>
    <row r="19" spans="1:7" ht="15">
      <c r="E19"/>
    </row>
    <row r="20" spans="1:7" ht="15">
      <c r="E20"/>
    </row>
    <row r="21" spans="1:7" ht="15">
      <c r="E21"/>
    </row>
    <row r="23" spans="1:7" ht="15.75">
      <c r="F23" s="39" t="s">
        <v>138</v>
      </c>
    </row>
    <row r="24" spans="1:7" ht="15.75">
      <c r="F24" s="41" t="s">
        <v>55</v>
      </c>
    </row>
    <row r="25" spans="1:7" ht="15.75">
      <c r="G25" s="37"/>
    </row>
    <row r="26" spans="1:7">
      <c r="A26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G26" sqref="G26"/>
    </sheetView>
  </sheetViews>
  <sheetFormatPr baseColWidth="10" defaultRowHeight="15"/>
  <cols>
    <col min="2" max="2" width="11.5703125" bestFit="1" customWidth="1"/>
    <col min="3" max="3" width="12.5703125" bestFit="1" customWidth="1"/>
  </cols>
  <sheetData>
    <row r="1" spans="1:6">
      <c r="A1" s="53"/>
      <c r="B1" s="53" t="s">
        <v>122</v>
      </c>
      <c r="C1" s="53" t="s">
        <v>123</v>
      </c>
      <c r="D1" s="1"/>
    </row>
    <row r="2" spans="1:6">
      <c r="A2" s="53">
        <v>2001</v>
      </c>
      <c r="B2" s="6">
        <v>2.2597116342811341</v>
      </c>
      <c r="C2" s="7">
        <v>63.79661016949153</v>
      </c>
      <c r="D2" s="1"/>
    </row>
    <row r="3" spans="1:6">
      <c r="A3" s="53">
        <v>2002</v>
      </c>
      <c r="B3" s="6">
        <v>2.246118382039739</v>
      </c>
      <c r="C3" s="7">
        <v>65.600349203379793</v>
      </c>
      <c r="D3" s="1"/>
    </row>
    <row r="4" spans="1:6">
      <c r="A4" s="53">
        <v>2003</v>
      </c>
      <c r="B4" s="6">
        <v>1.986392993349815</v>
      </c>
      <c r="C4" s="7">
        <v>63.79623833795344</v>
      </c>
      <c r="D4" s="1"/>
    </row>
    <row r="5" spans="1:6">
      <c r="A5" s="53">
        <v>2004</v>
      </c>
      <c r="B5" s="6">
        <v>1.8998427351210108</v>
      </c>
      <c r="C5" s="7">
        <v>62.613728054311238</v>
      </c>
      <c r="D5" s="1"/>
    </row>
    <row r="6" spans="1:6">
      <c r="A6" s="53">
        <v>2005</v>
      </c>
      <c r="B6" s="6">
        <v>1.8013034099310317</v>
      </c>
      <c r="C6" s="7">
        <v>59.481650533826503</v>
      </c>
      <c r="D6" s="1"/>
      <c r="E6" s="1"/>
      <c r="F6" s="1"/>
    </row>
    <row r="7" spans="1:6">
      <c r="A7" s="53">
        <v>2006</v>
      </c>
      <c r="B7" s="6">
        <v>1.6569402746521067</v>
      </c>
      <c r="C7" s="7">
        <v>58.062569400859367</v>
      </c>
      <c r="D7" s="1"/>
      <c r="E7" s="1"/>
      <c r="F7" s="1"/>
    </row>
    <row r="8" spans="1:6">
      <c r="A8" s="53">
        <v>2007</v>
      </c>
      <c r="B8" s="6">
        <v>1.5680761846660902</v>
      </c>
      <c r="C8" s="7">
        <v>54.699635441432868</v>
      </c>
      <c r="D8" s="1"/>
      <c r="E8" s="1"/>
      <c r="F8" s="1"/>
    </row>
    <row r="9" spans="1:6">
      <c r="A9" s="53">
        <v>2008</v>
      </c>
      <c r="B9" s="6">
        <v>1.5676854634058139</v>
      </c>
      <c r="C9" s="7">
        <v>56.723348593852194</v>
      </c>
      <c r="D9" s="1"/>
      <c r="E9" s="1"/>
      <c r="F9" s="1"/>
    </row>
    <row r="10" spans="1:6">
      <c r="A10" s="53">
        <v>2009</v>
      </c>
      <c r="B10" s="6">
        <v>1.5137144834374365</v>
      </c>
      <c r="C10" s="7">
        <v>58.630379075726779</v>
      </c>
      <c r="D10" s="1"/>
      <c r="E10" s="1"/>
      <c r="F10" s="1"/>
    </row>
    <row r="11" spans="1:6">
      <c r="A11" s="53">
        <v>2010</v>
      </c>
      <c r="B11" s="6">
        <v>1.5081559432977325</v>
      </c>
      <c r="C11" s="7">
        <v>54.932327789374455</v>
      </c>
      <c r="D11" s="1"/>
      <c r="E11" s="1"/>
      <c r="F11" s="1"/>
    </row>
    <row r="12" spans="1:6">
      <c r="A12" s="53">
        <v>2011</v>
      </c>
      <c r="B12" s="6">
        <v>1.4733463861945084</v>
      </c>
      <c r="C12" s="7">
        <v>58.132593297729876</v>
      </c>
      <c r="D12" s="1"/>
      <c r="E12" s="1"/>
      <c r="F12" s="1"/>
    </row>
    <row r="13" spans="1:6">
      <c r="A13" s="53">
        <v>2012</v>
      </c>
      <c r="B13" s="6">
        <v>1.4739441777691689</v>
      </c>
      <c r="C13" s="7">
        <v>55.368448821667251</v>
      </c>
      <c r="D13" s="1"/>
      <c r="E13" s="1"/>
      <c r="F13" s="1"/>
    </row>
    <row r="14" spans="1:6">
      <c r="A14" s="53">
        <v>2013</v>
      </c>
      <c r="B14" s="6">
        <v>1.5432150575422816</v>
      </c>
      <c r="C14" s="7">
        <v>52.562179646029236</v>
      </c>
      <c r="D14" s="1"/>
      <c r="E14" s="1"/>
      <c r="F14" s="1"/>
    </row>
    <row r="15" spans="1:6">
      <c r="A15" s="53">
        <v>2014</v>
      </c>
      <c r="B15" s="6">
        <v>1.5488863302999498</v>
      </c>
      <c r="C15" s="7">
        <v>48.674318068343538</v>
      </c>
      <c r="D15" s="1"/>
      <c r="E15" s="1"/>
      <c r="F15" s="1"/>
    </row>
    <row r="16" spans="1:6">
      <c r="A16" s="53">
        <v>2015</v>
      </c>
      <c r="B16" s="6">
        <v>1.5614467530644709</v>
      </c>
      <c r="C16" s="7">
        <v>47.248604222396139</v>
      </c>
      <c r="D16" s="1"/>
      <c r="E16" s="1"/>
      <c r="F16" s="1"/>
    </row>
    <row r="17" spans="1:6">
      <c r="A17" s="53">
        <v>2016</v>
      </c>
      <c r="B17" s="6">
        <v>1.612216237569863</v>
      </c>
      <c r="C17" s="7">
        <v>46.655720116483643</v>
      </c>
      <c r="D17" s="1"/>
      <c r="E17" s="1"/>
      <c r="F17" s="1"/>
    </row>
    <row r="18" spans="1:6">
      <c r="A18" s="53">
        <v>2017</v>
      </c>
      <c r="B18" s="6">
        <v>1.7201938485334589</v>
      </c>
      <c r="C18" s="7">
        <v>47.482485937247844</v>
      </c>
      <c r="D18" s="1"/>
      <c r="E18" s="1"/>
      <c r="F18" s="1"/>
    </row>
    <row r="19" spans="1:6">
      <c r="A19" s="53" t="s">
        <v>80</v>
      </c>
      <c r="B19" s="6">
        <v>1.7510632213739139</v>
      </c>
      <c r="C19" s="7">
        <v>45.4</v>
      </c>
      <c r="D19" s="1"/>
      <c r="E19" s="1"/>
      <c r="F19" s="1"/>
    </row>
    <row r="20" spans="1:6">
      <c r="E20" s="1"/>
    </row>
    <row r="21" spans="1:6" ht="15.75">
      <c r="E21" s="1"/>
      <c r="F21" s="38" t="s">
        <v>120</v>
      </c>
    </row>
    <row r="22" spans="1:6" ht="15.75">
      <c r="E22" s="1"/>
      <c r="F22" s="35" t="s">
        <v>55</v>
      </c>
    </row>
    <row r="23" spans="1:6">
      <c r="E23" s="1"/>
      <c r="F23" s="1"/>
    </row>
    <row r="24" spans="1:6">
      <c r="E24" s="1"/>
      <c r="F24" s="1"/>
    </row>
    <row r="25" spans="1:6">
      <c r="A25" s="53"/>
      <c r="B25" s="1"/>
      <c r="C25" s="1"/>
      <c r="D25" s="1"/>
      <c r="E25" s="1"/>
      <c r="F25" s="1"/>
    </row>
    <row r="26" spans="1:6">
      <c r="A26" s="53"/>
      <c r="B26" s="1"/>
      <c r="C26" s="1"/>
      <c r="D26" s="1"/>
      <c r="E26" s="1"/>
      <c r="F26" s="1"/>
    </row>
    <row r="27" spans="1:6">
      <c r="A27" s="53"/>
      <c r="B27" s="1"/>
      <c r="C27" s="1"/>
      <c r="D27" s="1"/>
      <c r="E27" s="1"/>
      <c r="F27" s="1"/>
    </row>
    <row r="28" spans="1:6">
      <c r="A28" s="53"/>
      <c r="B28" s="1"/>
      <c r="C28" s="1"/>
      <c r="D28" s="1"/>
      <c r="E28" s="1"/>
      <c r="F28" s="1"/>
    </row>
    <row r="29" spans="1:6">
      <c r="A29" s="53"/>
      <c r="B29" s="1"/>
      <c r="C29" s="1"/>
      <c r="D29" s="1"/>
      <c r="E29" s="1"/>
      <c r="F29" s="1"/>
    </row>
    <row r="30" spans="1:6" ht="15.75">
      <c r="A30" s="34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3"/>
  <sheetViews>
    <sheetView workbookViewId="0">
      <pane xSplit="1" topLeftCell="B1" activePane="topRight" state="frozen"/>
      <selection pane="topRight" activeCell="D31" sqref="D31:D32"/>
    </sheetView>
  </sheetViews>
  <sheetFormatPr baseColWidth="10" defaultColWidth="11.42578125" defaultRowHeight="12.75"/>
  <cols>
    <col min="1" max="1" width="29.140625" style="1" bestFit="1" customWidth="1"/>
    <col min="2" max="16384" width="11.42578125" style="1"/>
  </cols>
  <sheetData>
    <row r="3" spans="1:10">
      <c r="B3" s="2">
        <v>2009</v>
      </c>
      <c r="C3" s="2">
        <v>2010</v>
      </c>
      <c r="D3" s="2">
        <v>2011</v>
      </c>
      <c r="E3" s="2">
        <v>2012</v>
      </c>
      <c r="F3" s="3">
        <v>2013</v>
      </c>
      <c r="G3" s="3">
        <v>2014</v>
      </c>
      <c r="H3" s="1">
        <v>2015</v>
      </c>
      <c r="I3" s="3">
        <v>2016</v>
      </c>
      <c r="J3" s="1">
        <v>2017</v>
      </c>
    </row>
    <row r="4" spans="1:10">
      <c r="A4" s="75" t="s">
        <v>98</v>
      </c>
      <c r="B4" s="6">
        <v>0.79</v>
      </c>
      <c r="C4" s="6">
        <v>0.79</v>
      </c>
      <c r="D4" s="6">
        <v>0.89</v>
      </c>
      <c r="E4" s="6">
        <v>0.7</v>
      </c>
      <c r="F4" s="6">
        <v>0.65533651420736549</v>
      </c>
      <c r="G4" s="6">
        <v>0.3956189208987137</v>
      </c>
      <c r="H4" s="6">
        <v>0.67514428712225938</v>
      </c>
      <c r="I4" s="6">
        <v>0.4360315734314017</v>
      </c>
      <c r="J4" s="6">
        <v>9.4191061669863616E-2</v>
      </c>
    </row>
    <row r="5" spans="1:10">
      <c r="A5" s="75" t="s">
        <v>102</v>
      </c>
      <c r="B5" s="14">
        <v>1.26</v>
      </c>
      <c r="C5" s="14">
        <v>0.78</v>
      </c>
      <c r="D5" s="14">
        <v>0.59</v>
      </c>
      <c r="E5" s="14">
        <v>1.54</v>
      </c>
      <c r="F5" s="14">
        <v>1.64</v>
      </c>
      <c r="G5" s="14">
        <v>0.89</v>
      </c>
      <c r="H5" s="14">
        <v>1.591</v>
      </c>
      <c r="I5" s="14">
        <v>3.8809999999999998</v>
      </c>
      <c r="J5" s="6">
        <v>1.6676534407989183</v>
      </c>
    </row>
    <row r="6" spans="1:10">
      <c r="A6" s="1" t="s">
        <v>100</v>
      </c>
      <c r="B6" s="6">
        <v>0.64</v>
      </c>
      <c r="C6" s="6">
        <v>0.34</v>
      </c>
      <c r="D6" s="6">
        <v>0.3</v>
      </c>
      <c r="E6" s="6">
        <v>0.46</v>
      </c>
      <c r="F6" s="6">
        <v>0.25567581498947678</v>
      </c>
      <c r="G6" s="6">
        <v>0.58643100299230966</v>
      </c>
      <c r="H6" s="6">
        <v>0.28200579245287721</v>
      </c>
      <c r="I6" s="6">
        <v>0.67426550783242656</v>
      </c>
      <c r="J6" s="6">
        <v>0.64327996178556279</v>
      </c>
    </row>
    <row r="7" spans="1:10">
      <c r="A7" s="1" t="s">
        <v>103</v>
      </c>
      <c r="B7" s="6">
        <v>0.24</v>
      </c>
      <c r="C7" s="6">
        <v>0.14000000000000001</v>
      </c>
      <c r="D7" s="6">
        <v>0.15</v>
      </c>
      <c r="E7" s="6">
        <v>0.12</v>
      </c>
      <c r="F7" s="6">
        <v>0.14067607670746099</v>
      </c>
      <c r="G7" s="6">
        <v>0.19753138692100358</v>
      </c>
      <c r="H7" s="6">
        <v>-3.6707342704447969E-2</v>
      </c>
      <c r="I7" s="6">
        <v>9.6852663990992294E-2</v>
      </c>
      <c r="J7" s="6">
        <v>3.3356465664398101E-2</v>
      </c>
    </row>
    <row r="10" spans="1:10">
      <c r="A10" s="13"/>
      <c r="B10" s="15"/>
      <c r="C10" s="15"/>
      <c r="D10" s="15"/>
      <c r="E10" s="15"/>
      <c r="F10" s="15"/>
      <c r="G10" s="15"/>
      <c r="H10" s="15"/>
      <c r="I10" s="15"/>
    </row>
    <row r="12" spans="1:10" ht="15">
      <c r="C12"/>
    </row>
    <row r="13" spans="1:10" ht="15">
      <c r="C13"/>
    </row>
    <row r="14" spans="1:10" ht="15">
      <c r="C14"/>
    </row>
    <row r="15" spans="1:10" ht="15">
      <c r="C15"/>
      <c r="J15" s="16"/>
    </row>
    <row r="16" spans="1:10" ht="15">
      <c r="C16"/>
    </row>
    <row r="17" spans="3:4" ht="15">
      <c r="C17"/>
    </row>
    <row r="18" spans="3:4" ht="15">
      <c r="C18"/>
    </row>
    <row r="19" spans="3:4" ht="15">
      <c r="C19"/>
    </row>
    <row r="20" spans="3:4" ht="15">
      <c r="C20"/>
    </row>
    <row r="21" spans="3:4" ht="15">
      <c r="C21"/>
    </row>
    <row r="22" spans="3:4" ht="15">
      <c r="C22"/>
    </row>
    <row r="23" spans="3:4" ht="15">
      <c r="C23"/>
    </row>
    <row r="24" spans="3:4" ht="15">
      <c r="C24"/>
    </row>
    <row r="25" spans="3:4" ht="15">
      <c r="C25"/>
    </row>
    <row r="26" spans="3:4" ht="15">
      <c r="C26"/>
    </row>
    <row r="27" spans="3:4" ht="15">
      <c r="C27"/>
    </row>
    <row r="28" spans="3:4" ht="15">
      <c r="C28"/>
    </row>
    <row r="29" spans="3:4" ht="15">
      <c r="C29"/>
    </row>
    <row r="30" spans="3:4" ht="15">
      <c r="C30"/>
    </row>
    <row r="31" spans="3:4" ht="15.75">
      <c r="D31" s="39" t="s">
        <v>139</v>
      </c>
    </row>
    <row r="32" spans="3:4" ht="15.75">
      <c r="D32" s="37" t="s">
        <v>55</v>
      </c>
    </row>
    <row r="33" spans="1:1">
      <c r="A33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3"/>
  <sheetViews>
    <sheetView workbookViewId="0">
      <pane xSplit="1" topLeftCell="B1" activePane="topRight" state="frozen"/>
      <selection pane="topRight" activeCell="K23" sqref="K23"/>
    </sheetView>
  </sheetViews>
  <sheetFormatPr baseColWidth="10" defaultColWidth="11.42578125" defaultRowHeight="12.75"/>
  <cols>
    <col min="1" max="1" width="29.140625" style="1" bestFit="1" customWidth="1"/>
    <col min="2" max="16384" width="11.42578125" style="1"/>
  </cols>
  <sheetData>
    <row r="3" spans="1:10">
      <c r="B3" s="2">
        <v>2009</v>
      </c>
      <c r="C3" s="2">
        <v>2010</v>
      </c>
      <c r="D3" s="2">
        <v>2011</v>
      </c>
      <c r="E3" s="2">
        <v>2012</v>
      </c>
      <c r="F3" s="3">
        <v>2013</v>
      </c>
      <c r="G3" s="3">
        <v>2014</v>
      </c>
      <c r="H3" s="1">
        <v>2015</v>
      </c>
      <c r="I3" s="3">
        <v>2016</v>
      </c>
      <c r="J3" s="1">
        <v>2017</v>
      </c>
    </row>
    <row r="4" spans="1:10">
      <c r="A4" s="1" t="s">
        <v>98</v>
      </c>
      <c r="B4" s="7">
        <v>1.06</v>
      </c>
      <c r="C4" s="7">
        <v>1.27</v>
      </c>
      <c r="D4" s="7">
        <v>1.21</v>
      </c>
      <c r="E4" s="7">
        <v>2.4300000000000002</v>
      </c>
      <c r="F4" s="7">
        <v>1.06</v>
      </c>
      <c r="G4" s="7">
        <v>1.39</v>
      </c>
      <c r="H4" s="7">
        <v>1.62</v>
      </c>
      <c r="I4" s="7">
        <v>1.64</v>
      </c>
      <c r="J4" s="6">
        <v>1.3758587618766214</v>
      </c>
    </row>
    <row r="5" spans="1:10">
      <c r="A5" s="75" t="s">
        <v>102</v>
      </c>
      <c r="B5" s="7">
        <v>2.46</v>
      </c>
      <c r="C5" s="7">
        <v>2.42</v>
      </c>
      <c r="D5" s="7">
        <v>4.4000000000000004</v>
      </c>
      <c r="E5" s="7">
        <v>5.27</v>
      </c>
      <c r="F5" s="7">
        <v>4.5</v>
      </c>
      <c r="G5" s="7">
        <v>2.4900000000000002</v>
      </c>
      <c r="H5" s="7">
        <v>3.0760000000000001</v>
      </c>
      <c r="I5" s="7">
        <v>8.92</v>
      </c>
      <c r="J5" s="6">
        <v>6.5021964919222439</v>
      </c>
    </row>
    <row r="6" spans="1:10">
      <c r="A6" s="1" t="s">
        <v>100</v>
      </c>
      <c r="B6" s="7">
        <v>2.71</v>
      </c>
      <c r="C6" s="7">
        <v>2.46</v>
      </c>
      <c r="D6" s="7">
        <v>4.0999999999999996</v>
      </c>
      <c r="E6" s="7">
        <v>1.48</v>
      </c>
      <c r="F6" s="7">
        <v>4.38</v>
      </c>
      <c r="G6" s="7">
        <v>2.62</v>
      </c>
      <c r="H6" s="7">
        <v>3.7</v>
      </c>
      <c r="I6" s="7">
        <v>2.37</v>
      </c>
      <c r="J6" s="6">
        <v>1.3718953633039368</v>
      </c>
    </row>
    <row r="7" spans="1:10">
      <c r="A7" s="1" t="s">
        <v>103</v>
      </c>
      <c r="B7" s="7">
        <v>1.74</v>
      </c>
      <c r="C7" s="7">
        <v>1.52</v>
      </c>
      <c r="D7" s="7">
        <v>1.59</v>
      </c>
      <c r="E7" s="7">
        <v>1.38</v>
      </c>
      <c r="F7" s="7">
        <v>1.1299999999999999</v>
      </c>
      <c r="G7" s="7">
        <v>1.57</v>
      </c>
      <c r="H7" s="7">
        <v>0.65</v>
      </c>
      <c r="I7" s="7">
        <v>0.42</v>
      </c>
      <c r="J7" s="6">
        <v>0.46693395160620832</v>
      </c>
    </row>
    <row r="12" spans="1:10" ht="15">
      <c r="C12"/>
    </row>
    <row r="13" spans="1:10" ht="15">
      <c r="C13"/>
    </row>
    <row r="14" spans="1:10" ht="15">
      <c r="C14"/>
    </row>
    <row r="15" spans="1:10" ht="15">
      <c r="C15"/>
    </row>
    <row r="16" spans="1:10" ht="15">
      <c r="C16"/>
    </row>
    <row r="17" spans="1:10" ht="15">
      <c r="C17"/>
    </row>
    <row r="18" spans="1:10" ht="15">
      <c r="C18"/>
    </row>
    <row r="19" spans="1:10" ht="15">
      <c r="C19"/>
    </row>
    <row r="20" spans="1:10" ht="15">
      <c r="C20"/>
    </row>
    <row r="21" spans="1:10" ht="15">
      <c r="C21"/>
    </row>
    <row r="22" spans="1:10" ht="15">
      <c r="C22"/>
    </row>
    <row r="23" spans="1:10" ht="15">
      <c r="C23"/>
    </row>
    <row r="24" spans="1:10" ht="15">
      <c r="C24"/>
    </row>
    <row r="25" spans="1:10" ht="15">
      <c r="C25"/>
    </row>
    <row r="26" spans="1:10" ht="15">
      <c r="C26"/>
    </row>
    <row r="27" spans="1:10" ht="15">
      <c r="C27"/>
    </row>
    <row r="28" spans="1:10" ht="15">
      <c r="C28"/>
    </row>
    <row r="29" spans="1:10" ht="15">
      <c r="B29" s="2"/>
      <c r="C29"/>
      <c r="D29" s="2"/>
      <c r="E29" s="2"/>
      <c r="F29" s="3"/>
      <c r="G29" s="3"/>
      <c r="I29" s="3"/>
    </row>
    <row r="30" spans="1:10" ht="15">
      <c r="A30" s="13"/>
      <c r="B30" s="15"/>
      <c r="C30"/>
      <c r="D30" s="15"/>
      <c r="E30" s="15"/>
      <c r="F30" s="15"/>
      <c r="G30" s="15"/>
      <c r="H30" s="15"/>
      <c r="I30" s="15"/>
      <c r="J30" s="6"/>
    </row>
    <row r="31" spans="1:10" ht="15.75">
      <c r="A31" s="13"/>
      <c r="B31" s="7"/>
      <c r="C31" s="39" t="s">
        <v>140</v>
      </c>
      <c r="D31" s="7"/>
      <c r="E31" s="7"/>
      <c r="G31" s="7"/>
      <c r="H31" s="7"/>
      <c r="I31" s="7"/>
      <c r="J31" s="6"/>
    </row>
    <row r="32" spans="1:10" ht="15.75">
      <c r="A32" s="13"/>
      <c r="B32" s="15"/>
      <c r="C32" s="37" t="s">
        <v>55</v>
      </c>
      <c r="D32" s="15"/>
      <c r="E32" s="15"/>
      <c r="G32" s="15"/>
      <c r="H32" s="15"/>
      <c r="I32" s="15"/>
      <c r="J32" s="6"/>
    </row>
    <row r="33" spans="1:10">
      <c r="A33" s="13"/>
      <c r="B33" s="7"/>
      <c r="C33" s="7"/>
      <c r="D33" s="7"/>
      <c r="E33" s="7"/>
      <c r="F33" s="7"/>
      <c r="G33" s="7"/>
      <c r="H33" s="7"/>
      <c r="I33" s="7"/>
      <c r="J33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A4" sqref="A4"/>
    </sheetView>
  </sheetViews>
  <sheetFormatPr baseColWidth="10" defaultColWidth="11.42578125" defaultRowHeight="12.75"/>
  <cols>
    <col min="1" max="1" width="15.85546875" style="1" bestFit="1" customWidth="1"/>
    <col min="2" max="16384" width="11.42578125" style="1"/>
  </cols>
  <sheetData>
    <row r="1" spans="1:9">
      <c r="A1" s="28"/>
      <c r="B1" s="29" t="s">
        <v>44</v>
      </c>
      <c r="C1" s="29" t="s">
        <v>45</v>
      </c>
      <c r="D1" s="29" t="s">
        <v>46</v>
      </c>
      <c r="E1" s="29" t="s">
        <v>47</v>
      </c>
      <c r="F1" s="29" t="s">
        <v>48</v>
      </c>
      <c r="G1" s="29" t="s">
        <v>49</v>
      </c>
      <c r="H1" s="29" t="s">
        <v>50</v>
      </c>
      <c r="I1" s="32">
        <v>43190</v>
      </c>
    </row>
    <row r="2" spans="1:9">
      <c r="A2" s="1" t="s">
        <v>104</v>
      </c>
      <c r="B2" s="1">
        <v>39</v>
      </c>
      <c r="C2" s="27">
        <v>39</v>
      </c>
      <c r="D2" s="27">
        <v>37</v>
      </c>
      <c r="E2" s="27">
        <v>34</v>
      </c>
      <c r="F2" s="1">
        <v>34</v>
      </c>
      <c r="G2" s="1">
        <v>34</v>
      </c>
      <c r="H2" s="1">
        <v>37</v>
      </c>
      <c r="I2" s="26">
        <v>38.228964948234058</v>
      </c>
    </row>
    <row r="3" spans="1:9">
      <c r="A3" s="1" t="s">
        <v>105</v>
      </c>
      <c r="B3" s="1">
        <v>23</v>
      </c>
      <c r="C3" s="27">
        <v>26</v>
      </c>
      <c r="D3" s="27">
        <v>31</v>
      </c>
      <c r="E3" s="27">
        <v>32</v>
      </c>
      <c r="F3" s="1">
        <v>32</v>
      </c>
      <c r="G3" s="1">
        <v>30</v>
      </c>
      <c r="H3" s="1">
        <v>30</v>
      </c>
      <c r="I3" s="26">
        <v>30.256173406744995</v>
      </c>
    </row>
    <row r="4" spans="1:9">
      <c r="A4" s="1" t="s">
        <v>106</v>
      </c>
      <c r="B4" s="1">
        <v>4</v>
      </c>
      <c r="C4" s="27">
        <v>4</v>
      </c>
      <c r="D4" s="27">
        <v>4</v>
      </c>
      <c r="E4" s="27">
        <v>3</v>
      </c>
      <c r="F4" s="1">
        <v>4</v>
      </c>
      <c r="G4" s="1">
        <v>3</v>
      </c>
      <c r="H4" s="1">
        <v>4</v>
      </c>
      <c r="I4" s="26">
        <v>2.9519005023026432</v>
      </c>
    </row>
    <row r="5" spans="1:9">
      <c r="A5" s="1" t="s">
        <v>107</v>
      </c>
      <c r="B5" s="1">
        <v>4</v>
      </c>
      <c r="C5" s="27">
        <v>5</v>
      </c>
      <c r="D5" s="27">
        <v>4</v>
      </c>
      <c r="E5" s="27">
        <v>6</v>
      </c>
      <c r="F5" s="1">
        <v>5</v>
      </c>
      <c r="G5" s="1">
        <v>8</v>
      </c>
      <c r="H5" s="1">
        <v>6</v>
      </c>
      <c r="I5" s="26">
        <v>7.3971564090399617</v>
      </c>
    </row>
    <row r="6" spans="1:9">
      <c r="A6" s="1" t="s">
        <v>108</v>
      </c>
      <c r="B6" s="1">
        <v>7</v>
      </c>
      <c r="C6" s="27">
        <v>6</v>
      </c>
      <c r="D6" s="27">
        <v>4</v>
      </c>
      <c r="E6" s="27">
        <v>5</v>
      </c>
      <c r="F6" s="1">
        <v>5</v>
      </c>
      <c r="G6" s="1">
        <v>4</v>
      </c>
      <c r="H6" s="1">
        <v>4</v>
      </c>
      <c r="I6" s="26">
        <v>3.7312444491888983</v>
      </c>
    </row>
    <row r="7" spans="1:9">
      <c r="A7" s="1" t="s">
        <v>109</v>
      </c>
      <c r="B7" s="1">
        <v>23</v>
      </c>
      <c r="C7" s="27">
        <v>20</v>
      </c>
      <c r="D7" s="27">
        <v>20</v>
      </c>
      <c r="E7" s="27">
        <v>20</v>
      </c>
      <c r="F7" s="1">
        <v>20</v>
      </c>
      <c r="G7" s="1">
        <v>21</v>
      </c>
      <c r="H7" s="1">
        <v>19</v>
      </c>
      <c r="I7" s="26">
        <v>17.434560284489447</v>
      </c>
    </row>
    <row r="10" spans="1:9" ht="15">
      <c r="C10"/>
    </row>
    <row r="11" spans="1:9" ht="15">
      <c r="C11"/>
    </row>
    <row r="12" spans="1:9" ht="15">
      <c r="C12"/>
    </row>
    <row r="13" spans="1:9" ht="15">
      <c r="C13"/>
    </row>
    <row r="14" spans="1:9" ht="15">
      <c r="C14"/>
    </row>
    <row r="15" spans="1:9" ht="15">
      <c r="C15"/>
    </row>
    <row r="16" spans="1:9" ht="15">
      <c r="C16"/>
    </row>
    <row r="17" spans="3:4" ht="15">
      <c r="C17"/>
    </row>
    <row r="18" spans="3:4" ht="15">
      <c r="C18"/>
    </row>
    <row r="19" spans="3:4" ht="15">
      <c r="C19"/>
    </row>
    <row r="20" spans="3:4" ht="15">
      <c r="C20"/>
    </row>
    <row r="21" spans="3:4" ht="15">
      <c r="C21"/>
    </row>
    <row r="22" spans="3:4" ht="15">
      <c r="C22"/>
    </row>
    <row r="23" spans="3:4" ht="15">
      <c r="C23"/>
    </row>
    <row r="24" spans="3:4" ht="15">
      <c r="C24"/>
    </row>
    <row r="25" spans="3:4" ht="15">
      <c r="C25"/>
    </row>
    <row r="26" spans="3:4" ht="15">
      <c r="C26"/>
    </row>
    <row r="27" spans="3:4" ht="15">
      <c r="C27"/>
    </row>
    <row r="28" spans="3:4" ht="15.75">
      <c r="C28"/>
      <c r="D28" s="39" t="s">
        <v>141</v>
      </c>
    </row>
    <row r="29" spans="3:4" ht="15.75">
      <c r="D29" s="37" t="s">
        <v>55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workbookViewId="0">
      <selection activeCell="A18" sqref="A18"/>
    </sheetView>
  </sheetViews>
  <sheetFormatPr baseColWidth="10" defaultColWidth="11.42578125" defaultRowHeight="12.75"/>
  <cols>
    <col min="1" max="1" width="22.5703125" style="1" customWidth="1"/>
    <col min="2" max="16384" width="11.42578125" style="1"/>
  </cols>
  <sheetData>
    <row r="2" spans="1:5">
      <c r="C2" s="1" t="s">
        <v>110</v>
      </c>
      <c r="D2" s="1" t="s">
        <v>111</v>
      </c>
    </row>
    <row r="3" spans="1:5" ht="15">
      <c r="B3" s="1">
        <v>2008</v>
      </c>
      <c r="C3" s="26">
        <v>100.682</v>
      </c>
      <c r="D3" s="26">
        <v>77.603999999999999</v>
      </c>
      <c r="E3" t="s">
        <v>42</v>
      </c>
    </row>
    <row r="4" spans="1:5" ht="15">
      <c r="B4" s="1">
        <v>2009</v>
      </c>
      <c r="C4" s="26">
        <v>114.09399999999999</v>
      </c>
      <c r="D4" s="26">
        <v>27.905999999999999</v>
      </c>
      <c r="E4"/>
    </row>
    <row r="5" spans="1:5" ht="15">
      <c r="A5" s="1" t="s">
        <v>112</v>
      </c>
      <c r="B5" s="1">
        <v>2010</v>
      </c>
      <c r="C5" s="26">
        <v>73.619</v>
      </c>
      <c r="D5" s="26">
        <v>44.463000000000001</v>
      </c>
      <c r="E5"/>
    </row>
    <row r="6" spans="1:5" ht="15">
      <c r="B6" s="1">
        <v>2011</v>
      </c>
      <c r="C6" s="26">
        <v>66.930000000000007</v>
      </c>
      <c r="D6" s="26">
        <v>23.585999999999999</v>
      </c>
      <c r="E6"/>
    </row>
    <row r="7" spans="1:5" ht="15">
      <c r="B7" s="1">
        <v>2012</v>
      </c>
      <c r="C7" s="26">
        <v>82.331999999999994</v>
      </c>
      <c r="D7" s="26">
        <v>52.906999999999996</v>
      </c>
      <c r="E7"/>
    </row>
    <row r="8" spans="1:5" ht="15">
      <c r="B8" s="1">
        <v>2013</v>
      </c>
      <c r="C8" s="26">
        <v>83.65</v>
      </c>
      <c r="D8" s="26">
        <v>31.509</v>
      </c>
      <c r="E8"/>
    </row>
    <row r="9" spans="1:5" ht="15">
      <c r="B9" s="1">
        <v>2014</v>
      </c>
      <c r="C9" s="26">
        <v>73.040999999999997</v>
      </c>
      <c r="D9" s="26">
        <v>30.943999999999999</v>
      </c>
      <c r="E9"/>
    </row>
    <row r="10" spans="1:5" ht="15">
      <c r="B10" s="1">
        <v>2015</v>
      </c>
      <c r="C10" s="26">
        <v>75.813000000000002</v>
      </c>
      <c r="D10" s="26">
        <v>39.002000000000002</v>
      </c>
      <c r="E10"/>
    </row>
    <row r="11" spans="1:5" ht="15">
      <c r="B11" s="1">
        <v>2016</v>
      </c>
      <c r="C11" s="26">
        <v>63.35</v>
      </c>
      <c r="D11" s="26">
        <v>59.826000000000001</v>
      </c>
      <c r="E11"/>
    </row>
    <row r="12" spans="1:5" ht="15">
      <c r="B12" s="1">
        <v>2017</v>
      </c>
      <c r="C12" s="26">
        <v>92.811999999999998</v>
      </c>
      <c r="D12" s="26">
        <v>42.695999999999998</v>
      </c>
      <c r="E12"/>
    </row>
    <row r="13" spans="1:5" ht="15">
      <c r="C13" s="26">
        <v>0</v>
      </c>
      <c r="D13" s="26">
        <v>0</v>
      </c>
      <c r="E13"/>
    </row>
    <row r="14" spans="1:5" ht="15">
      <c r="C14" s="26">
        <v>0</v>
      </c>
      <c r="D14" s="26">
        <v>0</v>
      </c>
      <c r="E14"/>
    </row>
    <row r="15" spans="1:5" ht="15">
      <c r="B15" s="1">
        <v>2008</v>
      </c>
      <c r="C15" s="26">
        <v>97.385999999999996</v>
      </c>
      <c r="D15" s="26">
        <v>183.39099999999999</v>
      </c>
      <c r="E15"/>
    </row>
    <row r="16" spans="1:5" ht="15">
      <c r="B16" s="1">
        <v>2009</v>
      </c>
      <c r="C16" s="26">
        <v>213.72300000000001</v>
      </c>
      <c r="D16" s="26">
        <v>135.584</v>
      </c>
      <c r="E16"/>
    </row>
    <row r="17" spans="1:8" ht="15">
      <c r="B17" s="1">
        <v>2010</v>
      </c>
      <c r="C17" s="26">
        <v>71.227999999999994</v>
      </c>
      <c r="D17" s="26">
        <v>265.60500000000002</v>
      </c>
      <c r="E17"/>
    </row>
    <row r="18" spans="1:8" ht="15">
      <c r="A18" s="1" t="s">
        <v>113</v>
      </c>
      <c r="B18" s="1">
        <v>2011</v>
      </c>
      <c r="C18" s="26">
        <v>127.381</v>
      </c>
      <c r="D18" s="26">
        <v>297.33999999999997</v>
      </c>
      <c r="E18"/>
    </row>
    <row r="19" spans="1:8" ht="15">
      <c r="B19" s="1">
        <v>2012</v>
      </c>
      <c r="C19" s="26">
        <v>90.275999999999996</v>
      </c>
      <c r="D19" s="26">
        <v>185.398</v>
      </c>
      <c r="E19"/>
    </row>
    <row r="20" spans="1:8" ht="15">
      <c r="B20" s="1">
        <v>2013</v>
      </c>
      <c r="C20" s="26">
        <v>85.204999999999998</v>
      </c>
      <c r="D20" s="26">
        <v>243.56200000000001</v>
      </c>
      <c r="E20"/>
    </row>
    <row r="21" spans="1:8" ht="15">
      <c r="B21" s="1">
        <v>2014</v>
      </c>
      <c r="C21" s="26">
        <v>102.863</v>
      </c>
      <c r="D21" s="26">
        <v>151.548</v>
      </c>
      <c r="E21"/>
    </row>
    <row r="22" spans="1:8">
      <c r="B22" s="1">
        <v>2015</v>
      </c>
      <c r="C22" s="26">
        <v>108.952</v>
      </c>
      <c r="D22" s="26">
        <v>136.274</v>
      </c>
    </row>
    <row r="23" spans="1:8">
      <c r="B23" s="1">
        <v>2016</v>
      </c>
      <c r="C23" s="26">
        <v>140.87799999999999</v>
      </c>
      <c r="D23" s="26">
        <v>181.08500000000001</v>
      </c>
    </row>
    <row r="24" spans="1:8">
      <c r="B24" s="1">
        <v>2017</v>
      </c>
      <c r="C24" s="26">
        <v>109.35299999999999</v>
      </c>
      <c r="D24" s="26">
        <v>219.28800000000001</v>
      </c>
    </row>
    <row r="25" spans="1:8" ht="15.75">
      <c r="H25" s="39" t="s">
        <v>142</v>
      </c>
    </row>
    <row r="26" spans="1:8" ht="15.75">
      <c r="H26" s="37" t="s">
        <v>121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4"/>
  <sheetViews>
    <sheetView zoomScale="93" zoomScaleNormal="93" workbookViewId="0">
      <selection activeCell="J34" sqref="J34"/>
    </sheetView>
  </sheetViews>
  <sheetFormatPr baseColWidth="10" defaultColWidth="11.42578125" defaultRowHeight="12.75"/>
  <cols>
    <col min="1" max="16384" width="11.42578125" style="1"/>
  </cols>
  <sheetData>
    <row r="3" spans="2:8" ht="21.75" customHeight="1"/>
    <row r="4" spans="2:8" ht="24" customHeight="1">
      <c r="B4" s="83"/>
      <c r="C4" s="83"/>
      <c r="D4" s="83"/>
      <c r="E4" s="83"/>
      <c r="F4" s="83"/>
    </row>
    <row r="5" spans="2:8" ht="15" customHeight="1">
      <c r="B5" s="83"/>
      <c r="C5" s="83"/>
      <c r="D5" s="83"/>
      <c r="E5" s="83"/>
      <c r="F5" s="83"/>
      <c r="H5"/>
    </row>
    <row r="6" spans="2:8" ht="15" customHeight="1">
      <c r="H6"/>
    </row>
    <row r="7" spans="2:8" ht="15" customHeight="1">
      <c r="H7"/>
    </row>
    <row r="8" spans="2:8" ht="15" customHeight="1">
      <c r="H8"/>
    </row>
    <row r="9" spans="2:8" ht="15" customHeight="1">
      <c r="H9"/>
    </row>
    <row r="10" spans="2:8" ht="15" customHeight="1">
      <c r="H10"/>
    </row>
    <row r="11" spans="2:8" ht="15" customHeight="1">
      <c r="H11"/>
    </row>
    <row r="12" spans="2:8" ht="15" customHeight="1">
      <c r="H12"/>
    </row>
    <row r="13" spans="2:8" ht="15" customHeight="1">
      <c r="H13"/>
    </row>
    <row r="14" spans="2:8" ht="15" customHeight="1">
      <c r="H14"/>
    </row>
    <row r="15" spans="2:8" ht="15" customHeight="1">
      <c r="H15"/>
    </row>
    <row r="16" spans="2:8" ht="15" customHeight="1">
      <c r="H16"/>
    </row>
    <row r="17" spans="2:8" ht="15" customHeight="1">
      <c r="H17"/>
    </row>
    <row r="18" spans="2:8" ht="15" customHeight="1">
      <c r="H18"/>
    </row>
    <row r="19" spans="2:8" ht="15" customHeight="1">
      <c r="H19"/>
    </row>
    <row r="20" spans="2:8" ht="15" customHeight="1">
      <c r="H20"/>
    </row>
    <row r="21" spans="2:8" ht="15" customHeight="1">
      <c r="B21" s="38" t="s">
        <v>114</v>
      </c>
      <c r="H21"/>
    </row>
    <row r="22" spans="2:8" ht="15" customHeight="1">
      <c r="B22" s="37" t="s">
        <v>115</v>
      </c>
      <c r="H22"/>
    </row>
    <row r="23" spans="2:8" ht="15" customHeight="1">
      <c r="H23"/>
    </row>
    <row r="24" spans="2:8" ht="15" customHeight="1"/>
    <row r="25" spans="2:8" ht="15" customHeight="1"/>
    <row r="26" spans="2:8" ht="15" customHeight="1"/>
    <row r="27" spans="2:8" ht="15" customHeight="1"/>
    <row r="28" spans="2:8" ht="15" customHeight="1"/>
    <row r="29" spans="2:8" ht="15" customHeight="1"/>
    <row r="30" spans="2:8" ht="15" customHeight="1"/>
    <row r="31" spans="2:8" ht="15" customHeight="1"/>
    <row r="32" spans="2:8" ht="15" customHeight="1"/>
    <row r="33" ht="15" customHeight="1"/>
    <row r="34" ht="15" customHeight="1"/>
    <row r="35" ht="15" customHeight="1"/>
    <row r="93" spans="2:6">
      <c r="B93" s="28"/>
      <c r="C93" s="28"/>
      <c r="D93" s="28"/>
      <c r="E93" s="28"/>
      <c r="F93" s="28"/>
    </row>
    <row r="94" spans="2:6">
      <c r="B94" s="28"/>
      <c r="C94" s="28"/>
      <c r="D94" s="28"/>
      <c r="E94" s="28"/>
      <c r="F94" s="28"/>
    </row>
    <row r="95" spans="2:6">
      <c r="B95" s="28"/>
      <c r="C95" s="28"/>
      <c r="D95" s="28"/>
      <c r="E95" s="28"/>
      <c r="F95" s="28"/>
    </row>
    <row r="96" spans="2:6">
      <c r="B96" s="28"/>
      <c r="C96" s="28"/>
      <c r="D96" s="28"/>
      <c r="E96" s="28"/>
      <c r="F96" s="28"/>
    </row>
    <row r="97" spans="2:6">
      <c r="B97" s="28"/>
      <c r="C97" s="28"/>
      <c r="D97" s="28"/>
      <c r="E97" s="28"/>
      <c r="F97" s="28"/>
    </row>
    <row r="98" spans="2:6">
      <c r="B98" s="28"/>
      <c r="C98" s="28"/>
      <c r="D98" s="28"/>
      <c r="E98" s="28"/>
      <c r="F98" s="28"/>
    </row>
    <row r="99" spans="2:6">
      <c r="B99" s="28"/>
      <c r="C99" s="28"/>
      <c r="D99" s="28"/>
      <c r="E99" s="28"/>
      <c r="F99" s="28"/>
    </row>
    <row r="100" spans="2:6">
      <c r="B100" s="28"/>
      <c r="C100" s="28"/>
      <c r="D100" s="28"/>
      <c r="E100" s="28"/>
      <c r="F100" s="28"/>
    </row>
    <row r="101" spans="2:6">
      <c r="B101" s="28"/>
      <c r="C101" s="28"/>
      <c r="D101" s="28"/>
      <c r="E101" s="28"/>
      <c r="F101" s="28"/>
    </row>
    <row r="102" spans="2:6">
      <c r="B102" s="28"/>
      <c r="C102" s="28"/>
      <c r="D102" s="28"/>
      <c r="E102" s="28"/>
      <c r="F102" s="28"/>
    </row>
    <row r="103" spans="2:6">
      <c r="B103" s="28"/>
      <c r="C103" s="28"/>
      <c r="D103" s="28"/>
      <c r="E103" s="28"/>
      <c r="F103" s="28"/>
    </row>
    <row r="104" spans="2:6">
      <c r="B104" s="28"/>
      <c r="C104" s="28"/>
      <c r="D104" s="28"/>
      <c r="E104" s="28"/>
      <c r="F104" s="28"/>
    </row>
    <row r="105" spans="2:6">
      <c r="B105" s="28"/>
      <c r="C105" s="28"/>
      <c r="D105" s="28"/>
      <c r="E105" s="28"/>
      <c r="F105" s="28"/>
    </row>
    <row r="106" spans="2:6">
      <c r="B106" s="28"/>
      <c r="C106" s="28"/>
      <c r="D106" s="28"/>
      <c r="E106" s="28"/>
      <c r="F106" s="28"/>
    </row>
    <row r="107" spans="2:6">
      <c r="B107" s="28"/>
      <c r="C107" s="28"/>
      <c r="D107" s="28"/>
      <c r="E107" s="28"/>
      <c r="F107" s="28"/>
    </row>
    <row r="108" spans="2:6">
      <c r="B108" s="28"/>
      <c r="C108" s="28"/>
      <c r="D108" s="28"/>
      <c r="E108" s="28"/>
      <c r="F108" s="28"/>
    </row>
    <row r="109" spans="2:6">
      <c r="B109" s="28"/>
      <c r="C109" s="28"/>
      <c r="D109" s="28"/>
      <c r="E109" s="28"/>
      <c r="F109" s="28"/>
    </row>
    <row r="110" spans="2:6">
      <c r="B110" s="28"/>
      <c r="C110" s="28"/>
      <c r="D110" s="28"/>
      <c r="E110" s="28"/>
      <c r="F110" s="28"/>
    </row>
    <row r="111" spans="2:6">
      <c r="B111" s="28"/>
      <c r="C111" s="28"/>
      <c r="D111" s="28"/>
      <c r="E111" s="28"/>
      <c r="F111" s="28"/>
    </row>
    <row r="112" spans="2:6">
      <c r="B112" s="28"/>
      <c r="C112" s="28"/>
      <c r="D112" s="28"/>
      <c r="E112" s="28"/>
      <c r="F112" s="28"/>
    </row>
    <row r="113" spans="2:6">
      <c r="B113" s="28"/>
      <c r="C113" s="28"/>
      <c r="D113" s="28"/>
      <c r="E113" s="28"/>
      <c r="F113" s="28"/>
    </row>
    <row r="114" spans="2:6">
      <c r="B114" s="28"/>
      <c r="C114" s="28"/>
      <c r="D114" s="28"/>
      <c r="E114" s="28"/>
      <c r="F114" s="28"/>
    </row>
    <row r="115" spans="2:6">
      <c r="B115" s="28"/>
      <c r="C115" s="28"/>
      <c r="D115" s="28"/>
      <c r="E115" s="28"/>
      <c r="F115" s="28"/>
    </row>
    <row r="116" spans="2:6">
      <c r="B116" s="28"/>
      <c r="C116" s="28"/>
      <c r="D116" s="28"/>
      <c r="E116" s="28"/>
      <c r="F116" s="28"/>
    </row>
    <row r="117" spans="2:6">
      <c r="B117" s="28"/>
      <c r="C117" s="28"/>
      <c r="D117" s="28"/>
      <c r="E117" s="28"/>
      <c r="F117" s="28"/>
    </row>
    <row r="118" spans="2:6">
      <c r="B118" s="28"/>
      <c r="C118" s="28"/>
      <c r="D118" s="28"/>
      <c r="E118" s="28"/>
      <c r="F118" s="28"/>
    </row>
    <row r="119" spans="2:6">
      <c r="B119" s="28"/>
      <c r="C119" s="28"/>
      <c r="D119" s="28"/>
      <c r="E119" s="28"/>
      <c r="F119" s="28"/>
    </row>
    <row r="120" spans="2:6">
      <c r="B120" s="28"/>
      <c r="C120" s="28"/>
      <c r="D120" s="28"/>
      <c r="E120" s="28"/>
      <c r="F120" s="28"/>
    </row>
    <row r="121" spans="2:6">
      <c r="B121" s="28"/>
      <c r="C121" s="28"/>
      <c r="D121" s="28"/>
      <c r="E121" s="28"/>
      <c r="F121" s="28"/>
    </row>
    <row r="122" spans="2:6">
      <c r="B122" s="28"/>
      <c r="C122" s="28"/>
      <c r="D122" s="28"/>
      <c r="E122" s="28"/>
      <c r="F122" s="28"/>
    </row>
    <row r="123" spans="2:6">
      <c r="B123" s="28"/>
      <c r="C123" s="28"/>
      <c r="D123" s="28"/>
      <c r="E123" s="28"/>
      <c r="F123" s="28"/>
    </row>
    <row r="124" spans="2:6">
      <c r="B124" s="28"/>
      <c r="C124" s="28"/>
      <c r="D124" s="28"/>
      <c r="E124" s="28"/>
      <c r="F124" s="28"/>
    </row>
    <row r="125" spans="2:6">
      <c r="B125" s="28"/>
      <c r="C125" s="28"/>
      <c r="D125" s="28"/>
      <c r="E125" s="28"/>
      <c r="F125" s="28"/>
    </row>
    <row r="126" spans="2:6">
      <c r="B126" s="28"/>
      <c r="C126" s="28"/>
      <c r="D126" s="28"/>
      <c r="E126" s="28"/>
      <c r="F126" s="28"/>
    </row>
    <row r="127" spans="2:6">
      <c r="B127" s="28"/>
      <c r="C127" s="28"/>
      <c r="D127" s="28"/>
      <c r="E127" s="28"/>
      <c r="F127" s="28"/>
    </row>
    <row r="128" spans="2:6">
      <c r="B128" s="28"/>
      <c r="C128" s="28"/>
      <c r="D128" s="28"/>
      <c r="E128" s="28"/>
      <c r="F128" s="28"/>
    </row>
    <row r="129" spans="2:6">
      <c r="B129" s="28"/>
      <c r="C129" s="28"/>
      <c r="D129" s="28"/>
      <c r="E129" s="28"/>
      <c r="F129" s="28"/>
    </row>
    <row r="130" spans="2:6">
      <c r="B130" s="28"/>
      <c r="C130" s="28"/>
      <c r="D130" s="28"/>
      <c r="E130" s="28"/>
      <c r="F130" s="28"/>
    </row>
    <row r="131" spans="2:6">
      <c r="B131" s="28"/>
      <c r="C131" s="28"/>
      <c r="D131" s="28"/>
      <c r="E131" s="28"/>
      <c r="F131" s="28"/>
    </row>
    <row r="132" spans="2:6">
      <c r="B132" s="28"/>
      <c r="C132" s="28"/>
      <c r="D132" s="28"/>
      <c r="E132" s="28"/>
      <c r="F132" s="28"/>
    </row>
    <row r="133" spans="2:6">
      <c r="B133" s="28"/>
      <c r="C133" s="28"/>
      <c r="D133" s="28"/>
      <c r="E133" s="28"/>
      <c r="F133" s="28"/>
    </row>
    <row r="134" spans="2:6">
      <c r="B134" s="28"/>
      <c r="C134" s="28"/>
      <c r="D134" s="28"/>
      <c r="E134" s="28"/>
      <c r="F134" s="28"/>
    </row>
    <row r="135" spans="2:6">
      <c r="B135" s="28"/>
      <c r="C135" s="28"/>
      <c r="D135" s="28"/>
      <c r="E135" s="28"/>
      <c r="F135" s="28"/>
    </row>
    <row r="136" spans="2:6">
      <c r="B136" s="28"/>
      <c r="C136" s="28"/>
      <c r="D136" s="28"/>
      <c r="E136" s="28"/>
      <c r="F136" s="28"/>
    </row>
    <row r="137" spans="2:6">
      <c r="B137" s="28"/>
      <c r="C137" s="28"/>
      <c r="D137" s="28"/>
      <c r="E137" s="28"/>
      <c r="F137" s="28"/>
    </row>
    <row r="138" spans="2:6">
      <c r="B138" s="28"/>
      <c r="C138" s="28"/>
      <c r="D138" s="28"/>
      <c r="E138" s="28"/>
      <c r="F138" s="28"/>
    </row>
    <row r="139" spans="2:6">
      <c r="B139" s="28"/>
      <c r="C139" s="28"/>
      <c r="D139" s="28"/>
      <c r="E139" s="28"/>
      <c r="F139" s="28"/>
    </row>
    <row r="140" spans="2:6">
      <c r="B140" s="28"/>
      <c r="C140" s="28"/>
      <c r="D140" s="28"/>
      <c r="E140" s="28"/>
      <c r="F140" s="28"/>
    </row>
    <row r="141" spans="2:6">
      <c r="B141" s="28"/>
      <c r="C141" s="28"/>
      <c r="D141" s="28"/>
      <c r="E141" s="28"/>
      <c r="F141" s="28"/>
    </row>
    <row r="142" spans="2:6">
      <c r="B142" s="28"/>
      <c r="C142" s="28"/>
      <c r="D142" s="28"/>
      <c r="E142" s="28"/>
      <c r="F142" s="28"/>
    </row>
    <row r="143" spans="2:6">
      <c r="B143" s="28"/>
      <c r="C143" s="28"/>
      <c r="D143" s="28"/>
      <c r="E143" s="28"/>
      <c r="F143" s="28"/>
    </row>
    <row r="144" spans="2:6">
      <c r="B144" s="28"/>
      <c r="C144" s="28"/>
      <c r="D144" s="28"/>
      <c r="E144" s="28"/>
      <c r="F144" s="28"/>
    </row>
    <row r="145" spans="2:6">
      <c r="B145" s="28"/>
      <c r="C145" s="28"/>
      <c r="D145" s="28"/>
      <c r="E145" s="28"/>
      <c r="F145" s="28"/>
    </row>
    <row r="146" spans="2:6">
      <c r="B146" s="28"/>
      <c r="C146" s="28"/>
      <c r="D146" s="28"/>
      <c r="E146" s="28"/>
      <c r="F146" s="28"/>
    </row>
    <row r="147" spans="2:6">
      <c r="B147" s="28"/>
      <c r="C147" s="28"/>
      <c r="D147" s="28"/>
      <c r="E147" s="28"/>
      <c r="F147" s="28"/>
    </row>
    <row r="148" spans="2:6">
      <c r="B148" s="28"/>
      <c r="C148" s="28"/>
      <c r="D148" s="28"/>
      <c r="E148" s="28"/>
      <c r="F148" s="28"/>
    </row>
    <row r="149" spans="2:6">
      <c r="B149" s="28"/>
      <c r="C149" s="28"/>
      <c r="D149" s="28"/>
      <c r="E149" s="28"/>
      <c r="F149" s="28"/>
    </row>
    <row r="150" spans="2:6">
      <c r="B150" s="28"/>
      <c r="C150" s="28"/>
      <c r="D150" s="28"/>
      <c r="E150" s="28"/>
      <c r="F150" s="28"/>
    </row>
    <row r="151" spans="2:6">
      <c r="B151" s="28"/>
      <c r="C151" s="28"/>
      <c r="D151" s="28"/>
      <c r="E151" s="28"/>
      <c r="F151" s="28"/>
    </row>
    <row r="152" spans="2:6">
      <c r="B152" s="28"/>
      <c r="C152" s="28"/>
      <c r="D152" s="28"/>
      <c r="E152" s="28"/>
      <c r="F152" s="28"/>
    </row>
    <row r="153" spans="2:6">
      <c r="B153" s="28"/>
      <c r="C153" s="28"/>
      <c r="D153" s="28"/>
      <c r="E153" s="28"/>
      <c r="F153" s="28"/>
    </row>
    <row r="154" spans="2:6">
      <c r="B154" s="28"/>
      <c r="C154" s="28"/>
      <c r="D154" s="28"/>
      <c r="E154" s="28"/>
      <c r="F154" s="28"/>
    </row>
  </sheetData>
  <mergeCells count="5">
    <mergeCell ref="B4:B5"/>
    <mergeCell ref="C4:C5"/>
    <mergeCell ref="D4:D5"/>
    <mergeCell ref="E4:E5"/>
    <mergeCell ref="F4:F5"/>
  </mergeCells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J26"/>
  <sheetViews>
    <sheetView showGridLines="0" workbookViewId="0">
      <selection activeCell="G35" sqref="G35"/>
    </sheetView>
  </sheetViews>
  <sheetFormatPr baseColWidth="10" defaultColWidth="11.42578125" defaultRowHeight="12.75"/>
  <cols>
    <col min="1" max="9" width="11.42578125" style="1"/>
    <col min="10" max="10" width="6.140625" style="1" customWidth="1"/>
    <col min="11" max="16384" width="11.42578125" style="1"/>
  </cols>
  <sheetData>
    <row r="6" spans="3:10" ht="14.25">
      <c r="D6" s="33"/>
      <c r="E6" s="33"/>
      <c r="F6" s="33"/>
      <c r="G6" s="33"/>
      <c r="H6" s="33"/>
      <c r="I6" s="33"/>
      <c r="J6" s="33"/>
    </row>
    <row r="7" spans="3:10" ht="15">
      <c r="C7"/>
      <c r="D7" s="33"/>
      <c r="E7" s="33"/>
      <c r="F7" s="33"/>
      <c r="G7" s="33"/>
      <c r="H7" s="33"/>
      <c r="I7" s="33"/>
      <c r="J7" s="33"/>
    </row>
    <row r="8" spans="3:10" ht="15">
      <c r="C8"/>
      <c r="D8" s="33"/>
      <c r="E8" s="33"/>
      <c r="F8" s="33"/>
      <c r="G8" s="33"/>
      <c r="H8" s="33"/>
      <c r="I8" s="33"/>
      <c r="J8" s="33"/>
    </row>
    <row r="9" spans="3:10" ht="15">
      <c r="C9"/>
      <c r="D9" s="33"/>
      <c r="E9" s="33"/>
      <c r="F9" s="33"/>
      <c r="G9" s="33"/>
      <c r="H9" s="33"/>
      <c r="I9" s="33"/>
      <c r="J9" s="33"/>
    </row>
    <row r="10" spans="3:10" ht="15">
      <c r="C10"/>
      <c r="D10" s="33"/>
      <c r="E10" s="33"/>
      <c r="F10" s="33"/>
      <c r="G10" s="33"/>
      <c r="H10" s="33"/>
      <c r="I10" s="33"/>
      <c r="J10" s="33"/>
    </row>
    <row r="11" spans="3:10" ht="15">
      <c r="C11"/>
      <c r="D11" s="33"/>
      <c r="E11" s="33"/>
      <c r="F11" s="33"/>
      <c r="G11" s="33"/>
      <c r="H11" s="33"/>
      <c r="I11" s="33"/>
    </row>
    <row r="12" spans="3:10" ht="15">
      <c r="C12"/>
      <c r="D12" s="33"/>
      <c r="E12" s="33"/>
      <c r="F12" s="33"/>
      <c r="G12" s="33"/>
      <c r="H12" s="33"/>
      <c r="I12" s="33"/>
    </row>
    <row r="13" spans="3:10" ht="15">
      <c r="C13"/>
      <c r="D13" s="33"/>
      <c r="E13" s="33"/>
      <c r="F13" s="33"/>
      <c r="G13" s="33"/>
      <c r="H13" s="33"/>
      <c r="I13" s="33"/>
      <c r="J13" s="33"/>
    </row>
    <row r="14" spans="3:10" ht="15">
      <c r="C14"/>
      <c r="D14" s="33"/>
      <c r="E14" s="33"/>
      <c r="F14" s="33"/>
      <c r="G14" s="33"/>
      <c r="H14" s="33"/>
      <c r="I14" s="33"/>
      <c r="J14" s="33"/>
    </row>
    <row r="15" spans="3:10" ht="15">
      <c r="C15"/>
      <c r="D15" s="33"/>
      <c r="E15" s="33"/>
      <c r="F15" s="33"/>
      <c r="G15" s="33"/>
      <c r="H15" s="33"/>
      <c r="I15" s="33"/>
      <c r="J15" s="33"/>
    </row>
    <row r="16" spans="3:10" ht="15">
      <c r="C16"/>
      <c r="D16" s="33"/>
      <c r="E16" s="33"/>
      <c r="F16" s="33"/>
      <c r="G16" s="33"/>
      <c r="H16" s="33"/>
      <c r="I16" s="33"/>
      <c r="J16" s="33"/>
    </row>
    <row r="17" spans="3:10" ht="15">
      <c r="C17"/>
      <c r="D17" s="33"/>
      <c r="E17" s="33"/>
      <c r="F17" s="33"/>
      <c r="G17" s="33"/>
      <c r="H17" s="33"/>
      <c r="I17" s="33"/>
      <c r="J17" s="33"/>
    </row>
    <row r="18" spans="3:10" ht="15">
      <c r="C18"/>
      <c r="D18" s="33"/>
      <c r="E18" s="33"/>
      <c r="F18" s="33"/>
      <c r="G18" s="33"/>
      <c r="H18" s="33"/>
      <c r="I18" s="33"/>
      <c r="J18" s="33"/>
    </row>
    <row r="19" spans="3:10" ht="15">
      <c r="C19"/>
      <c r="D19" s="33"/>
      <c r="E19" s="33"/>
      <c r="F19" s="33"/>
      <c r="G19" s="33"/>
      <c r="H19" s="33"/>
      <c r="I19" s="33"/>
      <c r="J19" s="33"/>
    </row>
    <row r="20" spans="3:10" ht="15">
      <c r="C20"/>
      <c r="D20" s="33"/>
      <c r="E20" s="33"/>
      <c r="F20" s="33"/>
      <c r="G20" s="33"/>
      <c r="H20" s="33"/>
      <c r="I20" s="33"/>
      <c r="J20" s="33"/>
    </row>
    <row r="21" spans="3:10" ht="15">
      <c r="C21"/>
      <c r="D21" s="33"/>
      <c r="E21" s="33"/>
      <c r="F21" s="33"/>
      <c r="G21" s="33"/>
      <c r="H21" s="33"/>
      <c r="I21" s="33"/>
      <c r="J21" s="33"/>
    </row>
    <row r="22" spans="3:10" ht="15">
      <c r="C22"/>
      <c r="D22" s="33"/>
      <c r="E22" s="33"/>
      <c r="F22" s="33"/>
      <c r="G22" s="33"/>
      <c r="H22" s="33"/>
      <c r="I22" s="33"/>
      <c r="J22" s="33"/>
    </row>
    <row r="23" spans="3:10" ht="15">
      <c r="C23"/>
    </row>
    <row r="24" spans="3:10" ht="15">
      <c r="C24"/>
    </row>
    <row r="25" spans="3:10" ht="15.75">
      <c r="C25"/>
      <c r="D25" s="39" t="s">
        <v>143</v>
      </c>
    </row>
    <row r="26" spans="3:10" ht="15.75">
      <c r="D26" s="37" t="s">
        <v>55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C29" sqref="C29:C30"/>
    </sheetView>
  </sheetViews>
  <sheetFormatPr baseColWidth="10" defaultColWidth="11.42578125" defaultRowHeight="12.75"/>
  <cols>
    <col min="1" max="1" width="36.140625" style="1" customWidth="1"/>
    <col min="2" max="16384" width="11.42578125" style="1"/>
  </cols>
  <sheetData>
    <row r="1" spans="1:11">
      <c r="A1" s="78"/>
      <c r="B1" s="80">
        <v>2009</v>
      </c>
      <c r="C1" s="80">
        <v>2010</v>
      </c>
      <c r="D1" s="80">
        <v>2011</v>
      </c>
      <c r="E1" s="80">
        <v>2012</v>
      </c>
      <c r="F1" s="80">
        <v>2013</v>
      </c>
      <c r="G1" s="80">
        <v>2014</v>
      </c>
      <c r="H1" s="80">
        <v>2015</v>
      </c>
      <c r="I1" s="80">
        <v>2016</v>
      </c>
      <c r="J1" s="80">
        <v>2017</v>
      </c>
      <c r="K1" s="66"/>
    </row>
    <row r="2" spans="1:11">
      <c r="A2" s="81" t="s">
        <v>119</v>
      </c>
      <c r="B2" s="82">
        <v>44.323432343234323</v>
      </c>
      <c r="C2" s="82">
        <v>45.799337072921979</v>
      </c>
      <c r="D2" s="82">
        <v>42.157650570269048</v>
      </c>
      <c r="E2" s="82">
        <v>42.61196031107535</v>
      </c>
      <c r="F2" s="82">
        <v>43.253662297609871</v>
      </c>
      <c r="G2" s="82">
        <v>42.40888245232923</v>
      </c>
      <c r="H2" s="82">
        <v>41.550103187342351</v>
      </c>
      <c r="I2" s="82">
        <v>42.644483362521889</v>
      </c>
      <c r="J2" s="82">
        <v>42.241731318905671</v>
      </c>
      <c r="K2" s="66"/>
    </row>
    <row r="3" spans="1:11">
      <c r="A3" s="81" t="s">
        <v>118</v>
      </c>
      <c r="B3" s="82">
        <v>7.9537953795379535</v>
      </c>
      <c r="C3" s="82">
        <v>8.063488016318205</v>
      </c>
      <c r="D3" s="82">
        <v>7.7455163765168784</v>
      </c>
      <c r="E3" s="82">
        <v>8.0182354518637702</v>
      </c>
      <c r="F3" s="82">
        <v>8.7124132613723972</v>
      </c>
      <c r="G3" s="82">
        <v>8.9307265266714939</v>
      </c>
      <c r="H3" s="82">
        <v>9.9059848658564551</v>
      </c>
      <c r="I3" s="82">
        <v>10.617338003502628</v>
      </c>
      <c r="J3" s="82">
        <v>10.718660677827685</v>
      </c>
      <c r="K3" s="66"/>
    </row>
    <row r="4" spans="1:11">
      <c r="A4" s="81" t="s">
        <v>117</v>
      </c>
      <c r="B4" s="82">
        <v>20.660066006600662</v>
      </c>
      <c r="C4" s="82">
        <v>17.644059153493117</v>
      </c>
      <c r="D4" s="82">
        <v>20.146867907698411</v>
      </c>
      <c r="E4" s="82">
        <v>18.07455081791365</v>
      </c>
      <c r="F4" s="82">
        <v>15.857106142379852</v>
      </c>
      <c r="G4" s="82">
        <v>16.002896451846489</v>
      </c>
      <c r="H4" s="82">
        <v>14.950699380875946</v>
      </c>
      <c r="I4" s="82">
        <v>14.776707530647986</v>
      </c>
      <c r="J4" s="82">
        <v>15.00612494895876</v>
      </c>
      <c r="K4" s="66"/>
    </row>
    <row r="5" spans="1:11">
      <c r="A5" s="81" t="s">
        <v>65</v>
      </c>
      <c r="B5" s="82">
        <v>11.815181518151816</v>
      </c>
      <c r="C5" s="82">
        <v>10.581336053034168</v>
      </c>
      <c r="D5" s="82">
        <v>9.5799920715985625</v>
      </c>
      <c r="E5" s="82">
        <v>9.7613301153124166</v>
      </c>
      <c r="F5" s="82">
        <v>9.0979182729375481</v>
      </c>
      <c r="G5" s="82">
        <v>9.6789765870142404</v>
      </c>
      <c r="H5" s="82">
        <v>10.089429030038982</v>
      </c>
      <c r="I5" s="82">
        <v>9.2162872154115583</v>
      </c>
      <c r="J5" s="82">
        <v>9.0445079624336469</v>
      </c>
      <c r="K5" s="66"/>
    </row>
    <row r="6" spans="1:11">
      <c r="A6" s="81" t="s">
        <v>116</v>
      </c>
      <c r="B6" s="82">
        <v>15.247524752475247</v>
      </c>
      <c r="C6" s="82">
        <v>17.911779704232536</v>
      </c>
      <c r="D6" s="82">
        <v>20.369973073917109</v>
      </c>
      <c r="E6" s="82">
        <v>21.533923303834808</v>
      </c>
      <c r="F6" s="82">
        <v>23.078900025700332</v>
      </c>
      <c r="G6" s="82">
        <v>22.978517982138548</v>
      </c>
      <c r="H6" s="82">
        <v>23.503783535886264</v>
      </c>
      <c r="I6" s="82">
        <v>22.745183887915939</v>
      </c>
      <c r="J6" s="82">
        <v>22.988975091874234</v>
      </c>
      <c r="K6" s="66"/>
    </row>
    <row r="7" spans="1:11">
      <c r="K7" s="66"/>
    </row>
    <row r="8" spans="1:11" ht="15">
      <c r="A8" s="21"/>
      <c r="B8" s="21"/>
      <c r="C8" s="21"/>
      <c r="D8" s="77"/>
      <c r="E8" s="21"/>
      <c r="F8" s="21"/>
      <c r="G8" s="21"/>
      <c r="H8" s="21"/>
      <c r="I8" s="21"/>
      <c r="J8" s="21"/>
      <c r="K8" s="66"/>
    </row>
    <row r="9" spans="1:11" ht="15">
      <c r="A9" s="21"/>
      <c r="B9" s="21"/>
      <c r="C9" s="21"/>
      <c r="D9" s="79"/>
      <c r="E9" s="21"/>
      <c r="F9" s="21"/>
      <c r="G9" s="21"/>
      <c r="H9" s="21"/>
      <c r="I9" s="21"/>
      <c r="J9" s="21"/>
      <c r="K9" s="66"/>
    </row>
    <row r="10" spans="1:11" ht="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66"/>
    </row>
    <row r="11" spans="1:11" ht="15">
      <c r="A11"/>
      <c r="B11"/>
      <c r="C11"/>
      <c r="D11"/>
      <c r="E11"/>
      <c r="F11"/>
      <c r="G11"/>
      <c r="H11"/>
      <c r="I11"/>
      <c r="J11"/>
    </row>
    <row r="20" spans="2:3" ht="15">
      <c r="B20"/>
    </row>
    <row r="21" spans="2:3" ht="15">
      <c r="B21"/>
    </row>
    <row r="22" spans="2:3" ht="15">
      <c r="B22"/>
    </row>
    <row r="23" spans="2:3" ht="15">
      <c r="B23"/>
    </row>
    <row r="24" spans="2:3" ht="15">
      <c r="B24"/>
    </row>
    <row r="25" spans="2:3" ht="15">
      <c r="B25"/>
    </row>
    <row r="26" spans="2:3" ht="15">
      <c r="B26"/>
    </row>
    <row r="27" spans="2:3" ht="15">
      <c r="B27"/>
    </row>
    <row r="28" spans="2:3" ht="15">
      <c r="B28"/>
    </row>
    <row r="29" spans="2:3" ht="15.75">
      <c r="B29"/>
      <c r="C29" s="39" t="s">
        <v>144</v>
      </c>
    </row>
    <row r="30" spans="2:3" ht="15.75">
      <c r="B30"/>
      <c r="C30" s="35" t="s">
        <v>55</v>
      </c>
    </row>
    <row r="31" spans="2:3" ht="15">
      <c r="B31"/>
    </row>
    <row r="32" spans="2:3" ht="15">
      <c r="B32"/>
    </row>
    <row r="33" spans="2:2" ht="15">
      <c r="B33"/>
    </row>
    <row r="34" spans="2:2" ht="15">
      <c r="B34"/>
    </row>
    <row r="35" spans="2:2" ht="15">
      <c r="B35"/>
    </row>
    <row r="36" spans="2:2" ht="15">
      <c r="B36"/>
    </row>
    <row r="37" spans="2:2" ht="15">
      <c r="B37"/>
    </row>
    <row r="38" spans="2:2" ht="15">
      <c r="B38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E31" sqref="E31"/>
    </sheetView>
  </sheetViews>
  <sheetFormatPr baseColWidth="10" defaultRowHeight="15"/>
  <cols>
    <col min="2" max="2" width="17.85546875" customWidth="1"/>
    <col min="3" max="3" width="22.42578125" customWidth="1"/>
  </cols>
  <sheetData>
    <row r="1" spans="1:13">
      <c r="A1" s="54"/>
      <c r="B1" s="53" t="s">
        <v>58</v>
      </c>
      <c r="C1" s="55" t="s">
        <v>19</v>
      </c>
      <c r="D1" s="53" t="s">
        <v>57</v>
      </c>
      <c r="E1" s="54"/>
    </row>
    <row r="2" spans="1:13">
      <c r="A2" s="56" t="s">
        <v>20</v>
      </c>
      <c r="B2" s="57">
        <v>9.2341925737758146</v>
      </c>
      <c r="C2" s="58">
        <v>6.9004561616777673</v>
      </c>
      <c r="D2" s="59"/>
      <c r="E2" s="60"/>
      <c r="F2" s="45"/>
      <c r="H2" s="62"/>
      <c r="I2" s="62"/>
      <c r="J2" s="62"/>
      <c r="K2" s="62"/>
      <c r="L2" s="31"/>
      <c r="M2" s="31"/>
    </row>
    <row r="3" spans="1:13">
      <c r="A3" s="56" t="s">
        <v>21</v>
      </c>
      <c r="B3" s="57">
        <v>9.0315935246554062</v>
      </c>
      <c r="C3" s="58">
        <v>6.6173489863415718</v>
      </c>
      <c r="D3" s="59"/>
      <c r="E3" s="60"/>
      <c r="F3" s="45"/>
      <c r="G3" s="31"/>
      <c r="H3" s="31"/>
      <c r="I3" s="31"/>
      <c r="J3" s="31"/>
      <c r="K3" s="31"/>
      <c r="L3" s="31"/>
      <c r="M3" s="31"/>
    </row>
    <row r="4" spans="1:13">
      <c r="A4" s="56" t="s">
        <v>22</v>
      </c>
      <c r="B4" s="57">
        <v>8.9252359988312389</v>
      </c>
      <c r="C4" s="58">
        <v>6.8170016834046612</v>
      </c>
      <c r="D4" s="59"/>
      <c r="E4" s="60"/>
      <c r="F4" s="46"/>
      <c r="G4" s="31"/>
      <c r="H4" s="31"/>
      <c r="I4" s="31"/>
      <c r="J4" s="31"/>
      <c r="K4" s="31"/>
      <c r="L4" s="31"/>
      <c r="M4" s="31"/>
    </row>
    <row r="5" spans="1:13">
      <c r="A5" s="56" t="s">
        <v>23</v>
      </c>
      <c r="B5" s="57">
        <v>8.6851356787614264</v>
      </c>
      <c r="C5" s="58">
        <v>6.708640983224881</v>
      </c>
      <c r="D5" s="59"/>
      <c r="E5" s="60"/>
      <c r="F5" s="46"/>
      <c r="G5" s="31"/>
      <c r="H5" s="31"/>
      <c r="I5" s="31"/>
      <c r="J5" s="31"/>
      <c r="K5" s="31"/>
      <c r="L5" s="31"/>
      <c r="M5" s="31"/>
    </row>
    <row r="6" spans="1:13">
      <c r="A6" s="56" t="s">
        <v>24</v>
      </c>
      <c r="B6" s="57">
        <v>8.4312008546930102</v>
      </c>
      <c r="C6" s="58">
        <v>6.6049949720818653</v>
      </c>
      <c r="D6" s="59"/>
      <c r="E6" s="60"/>
      <c r="F6" s="46"/>
      <c r="G6" s="31"/>
      <c r="H6" s="31"/>
      <c r="I6" s="31"/>
      <c r="J6" s="31"/>
      <c r="K6" s="31"/>
      <c r="L6" s="31"/>
      <c r="M6" s="31"/>
    </row>
    <row r="7" spans="1:13">
      <c r="A7" s="56" t="s">
        <v>25</v>
      </c>
      <c r="B7" s="57">
        <v>8.2640701900063789</v>
      </c>
      <c r="C7" s="58">
        <v>6.5246919824534118</v>
      </c>
      <c r="D7" s="59"/>
      <c r="E7" s="60"/>
      <c r="F7" s="46"/>
      <c r="G7" s="31"/>
      <c r="H7" s="31"/>
      <c r="I7" s="31"/>
      <c r="J7" s="31"/>
      <c r="K7" s="31"/>
      <c r="L7" s="31"/>
      <c r="M7" s="31"/>
    </row>
    <row r="8" spans="1:13">
      <c r="A8" s="56" t="s">
        <v>26</v>
      </c>
      <c r="B8" s="57">
        <v>7.975582514857499</v>
      </c>
      <c r="C8" s="58">
        <v>5.795104711652054</v>
      </c>
      <c r="D8" s="59"/>
      <c r="E8" s="60"/>
      <c r="F8" s="46"/>
      <c r="G8" s="31"/>
      <c r="H8" s="31"/>
      <c r="I8" s="31"/>
      <c r="J8" s="31"/>
      <c r="K8" s="31"/>
      <c r="L8" s="31"/>
      <c r="M8" s="31"/>
    </row>
    <row r="9" spans="1:13">
      <c r="A9" s="56" t="s">
        <v>27</v>
      </c>
      <c r="B9" s="57">
        <v>7.8062713436752817</v>
      </c>
      <c r="C9" s="58">
        <v>5.7539771583920363</v>
      </c>
      <c r="D9" s="59"/>
      <c r="E9" s="60"/>
      <c r="F9" s="46"/>
      <c r="G9" s="31"/>
      <c r="H9" s="31"/>
      <c r="I9" s="31"/>
      <c r="J9" s="31"/>
      <c r="K9" s="31"/>
      <c r="L9" s="31"/>
      <c r="M9" s="31"/>
    </row>
    <row r="10" spans="1:13">
      <c r="A10" s="56" t="s">
        <v>28</v>
      </c>
      <c r="B10" s="57">
        <v>8.0169141218918245</v>
      </c>
      <c r="C10" s="58">
        <v>5.8825095816745341</v>
      </c>
      <c r="D10" s="59"/>
      <c r="E10" s="60"/>
      <c r="F10" s="46"/>
      <c r="G10" s="31"/>
      <c r="H10" s="31"/>
      <c r="I10" s="31"/>
      <c r="J10" s="31"/>
      <c r="K10" s="31"/>
      <c r="L10" s="31"/>
      <c r="M10" s="31"/>
    </row>
    <row r="11" spans="1:13">
      <c r="A11" s="56" t="s">
        <v>29</v>
      </c>
      <c r="B11" s="57">
        <v>8.3797935506695822</v>
      </c>
      <c r="C11" s="58">
        <v>6.0085866989438204</v>
      </c>
      <c r="D11" s="59"/>
      <c r="E11" s="60"/>
      <c r="F11" s="46"/>
      <c r="G11" s="31"/>
      <c r="H11" s="31"/>
      <c r="I11" s="31"/>
      <c r="J11" s="31"/>
      <c r="K11" s="31"/>
      <c r="L11" s="31"/>
      <c r="M11" s="31"/>
    </row>
    <row r="12" spans="1:13">
      <c r="A12" s="56" t="s">
        <v>30</v>
      </c>
      <c r="B12" s="57">
        <v>7.7279379095275731</v>
      </c>
      <c r="C12" s="58">
        <v>5.3907718870050898</v>
      </c>
      <c r="D12" s="59"/>
      <c r="E12" s="60"/>
      <c r="F12" s="46"/>
      <c r="G12" s="31"/>
      <c r="H12" s="31"/>
      <c r="I12" s="31"/>
      <c r="J12" s="31"/>
      <c r="K12" s="31"/>
      <c r="L12" s="31"/>
      <c r="M12" s="31"/>
    </row>
    <row r="13" spans="1:13">
      <c r="A13" s="56" t="s">
        <v>31</v>
      </c>
      <c r="B13" s="57">
        <v>8.1938577032776081</v>
      </c>
      <c r="C13" s="58">
        <v>5.6401448508136207</v>
      </c>
      <c r="D13" s="58">
        <v>8.1938577032776063</v>
      </c>
      <c r="E13" s="60">
        <f>D13-B13</f>
        <v>0</v>
      </c>
      <c r="F13" s="46"/>
      <c r="G13" s="31"/>
      <c r="H13" s="31"/>
      <c r="I13" s="31"/>
      <c r="J13" s="31"/>
      <c r="K13" s="31"/>
      <c r="L13" s="31"/>
      <c r="M13" s="31"/>
    </row>
    <row r="14" spans="1:13">
      <c r="A14" s="56" t="s">
        <v>32</v>
      </c>
      <c r="B14" s="57">
        <v>7.2356030058493008</v>
      </c>
      <c r="C14" s="58">
        <v>4.7757803762421869</v>
      </c>
      <c r="D14" s="58">
        <v>7.3297108239494149</v>
      </c>
      <c r="E14" s="61">
        <f t="shared" ref="E14:E22" si="0">D14-B14</f>
        <v>9.4107818100114038E-2</v>
      </c>
      <c r="F14" s="46"/>
      <c r="G14" s="31"/>
      <c r="H14" s="31"/>
      <c r="I14" s="31"/>
      <c r="J14" s="31"/>
      <c r="K14" s="31"/>
      <c r="L14" s="31"/>
      <c r="M14" s="31"/>
    </row>
    <row r="15" spans="1:13">
      <c r="A15" s="56" t="s">
        <v>33</v>
      </c>
      <c r="B15" s="57">
        <v>8.8280631095235353</v>
      </c>
      <c r="C15" s="58">
        <v>5.278851106466016</v>
      </c>
      <c r="D15" s="58">
        <v>8.8947670547376809</v>
      </c>
      <c r="E15" s="61">
        <f t="shared" si="0"/>
        <v>6.6703945214145577E-2</v>
      </c>
      <c r="F15" s="46"/>
      <c r="G15" s="31"/>
      <c r="H15" s="31"/>
      <c r="I15" s="31"/>
      <c r="J15" s="31"/>
      <c r="K15" s="31"/>
      <c r="L15" s="31"/>
      <c r="M15" s="31"/>
    </row>
    <row r="16" spans="1:13">
      <c r="A16" s="56" t="s">
        <v>34</v>
      </c>
      <c r="B16" s="57">
        <v>9.4444185995711667</v>
      </c>
      <c r="C16" s="58">
        <v>5.478025245567367</v>
      </c>
      <c r="D16" s="58">
        <v>10.071554861066703</v>
      </c>
      <c r="E16" s="60">
        <f t="shared" si="0"/>
        <v>0.62713626149553647</v>
      </c>
      <c r="F16" s="46"/>
      <c r="G16" s="31"/>
      <c r="H16" s="31"/>
      <c r="I16" s="31"/>
      <c r="J16" s="31"/>
      <c r="K16" s="31"/>
      <c r="L16" s="31"/>
      <c r="M16" s="31"/>
    </row>
    <row r="17" spans="1:13">
      <c r="A17" s="56" t="s">
        <v>35</v>
      </c>
      <c r="B17" s="57">
        <v>10.068421138454941</v>
      </c>
      <c r="C17" s="58">
        <v>5.7804882006221119</v>
      </c>
      <c r="D17" s="58">
        <v>10.534444281774286</v>
      </c>
      <c r="E17" s="60">
        <f t="shared" si="0"/>
        <v>0.46602314331934558</v>
      </c>
      <c r="F17" s="46"/>
      <c r="G17" s="31"/>
      <c r="H17" s="31"/>
      <c r="I17" s="31"/>
      <c r="J17" s="31"/>
      <c r="K17" s="31"/>
      <c r="L17" s="31"/>
      <c r="M17" s="31"/>
    </row>
    <row r="18" spans="1:13">
      <c r="A18" s="56" t="s">
        <v>36</v>
      </c>
      <c r="B18" s="57">
        <v>11.208242929655709</v>
      </c>
      <c r="C18" s="58">
        <v>6.0623233537273808</v>
      </c>
      <c r="D18" s="58">
        <v>11.738496168816244</v>
      </c>
      <c r="E18" s="60">
        <f t="shared" si="0"/>
        <v>0.53025323916053502</v>
      </c>
      <c r="F18" s="46"/>
      <c r="G18" s="31"/>
      <c r="H18" s="31"/>
      <c r="I18" s="31"/>
      <c r="J18" s="31"/>
      <c r="K18" s="31"/>
      <c r="L18" s="31"/>
      <c r="M18" s="31"/>
    </row>
    <row r="19" spans="1:13">
      <c r="A19" s="56" t="s">
        <v>37</v>
      </c>
      <c r="B19" s="57">
        <v>12.117088174961802</v>
      </c>
      <c r="C19" s="58">
        <v>6.3895230595277033</v>
      </c>
      <c r="D19" s="58">
        <v>13.023816886768868</v>
      </c>
      <c r="E19" s="60">
        <f t="shared" si="0"/>
        <v>0.90672871180706593</v>
      </c>
      <c r="F19" s="46"/>
      <c r="G19" s="31"/>
      <c r="H19" s="31"/>
      <c r="I19" s="31"/>
      <c r="J19" s="31"/>
      <c r="K19" s="31"/>
      <c r="L19" s="31"/>
      <c r="M19" s="31"/>
    </row>
    <row r="20" spans="1:13">
      <c r="A20" s="56" t="s">
        <v>38</v>
      </c>
      <c r="B20" s="57">
        <v>13.054015369789775</v>
      </c>
      <c r="C20" s="58">
        <v>6.6041341156977671</v>
      </c>
      <c r="D20" s="58">
        <v>13.679875055783357</v>
      </c>
      <c r="E20" s="60">
        <f t="shared" si="0"/>
        <v>0.6258596859935821</v>
      </c>
      <c r="F20" s="46"/>
      <c r="G20" s="31"/>
      <c r="H20" s="31"/>
      <c r="I20" s="31"/>
      <c r="J20" s="31"/>
      <c r="K20" s="31"/>
      <c r="L20" s="31"/>
      <c r="M20" s="31"/>
    </row>
    <row r="21" spans="1:13">
      <c r="A21" s="56" t="s">
        <v>39</v>
      </c>
      <c r="B21" s="57">
        <v>14.576562010825199</v>
      </c>
      <c r="C21" s="58">
        <v>7.36692174755576</v>
      </c>
      <c r="D21" s="58">
        <v>15.628489326822784</v>
      </c>
      <c r="E21" s="60">
        <f t="shared" si="0"/>
        <v>1.0519273159975846</v>
      </c>
      <c r="F21" s="46"/>
      <c r="G21" s="31"/>
      <c r="H21" s="31"/>
      <c r="I21" s="31"/>
      <c r="J21" s="31"/>
      <c r="K21" s="31"/>
      <c r="L21" s="31"/>
      <c r="M21" s="31"/>
    </row>
    <row r="22" spans="1:13" ht="15.75">
      <c r="A22" s="56" t="s">
        <v>40</v>
      </c>
      <c r="B22" s="58">
        <v>15.8</v>
      </c>
      <c r="C22" s="58">
        <v>7.8</v>
      </c>
      <c r="D22" s="58">
        <v>17.100000000000001</v>
      </c>
      <c r="E22" s="60">
        <f t="shared" si="0"/>
        <v>1.3000000000000007</v>
      </c>
      <c r="F22" s="46"/>
      <c r="G22" s="38" t="s">
        <v>56</v>
      </c>
      <c r="H22" s="31"/>
      <c r="I22" s="31"/>
      <c r="J22" s="31"/>
      <c r="K22" s="31"/>
      <c r="L22" s="31"/>
      <c r="M22" s="31"/>
    </row>
    <row r="23" spans="1:13" ht="15.75">
      <c r="A23" s="56" t="s">
        <v>41</v>
      </c>
      <c r="B23" s="59">
        <f>[1]Analyse_banker!BG133*100</f>
        <v>16.24668257261402</v>
      </c>
      <c r="C23" s="59">
        <f>[1]Analyse_banker!BG141*100</f>
        <v>7.9580222619606653</v>
      </c>
      <c r="D23" s="59">
        <f>[1]Analyse_banker!BG139*100</f>
        <v>16.826964206387089</v>
      </c>
      <c r="E23" s="60">
        <f>D23-B23</f>
        <v>0.58028163377306896</v>
      </c>
      <c r="F23" s="45"/>
      <c r="G23" s="35" t="s">
        <v>55</v>
      </c>
      <c r="H23" s="31"/>
      <c r="I23" s="31"/>
      <c r="J23" s="31"/>
      <c r="K23" s="31"/>
      <c r="L23" s="31"/>
      <c r="M23" s="31"/>
    </row>
    <row r="24" spans="1:13">
      <c r="F24" s="45"/>
      <c r="G24" s="31"/>
      <c r="H24" s="31"/>
      <c r="I24" s="31"/>
      <c r="J24" s="31"/>
      <c r="K24" s="31"/>
      <c r="L24" s="31"/>
      <c r="M24" s="31"/>
    </row>
    <row r="25" spans="1:13">
      <c r="B25" s="44" t="s">
        <v>127</v>
      </c>
      <c r="F25" s="45"/>
      <c r="G25" s="31"/>
      <c r="H25" s="31"/>
      <c r="I25" s="31"/>
      <c r="J25" s="31"/>
      <c r="K25" s="31"/>
      <c r="L25" s="31"/>
      <c r="M25" s="31"/>
    </row>
    <row r="26" spans="1:13">
      <c r="A26" s="48"/>
      <c r="B26" s="49"/>
      <c r="C26" s="49"/>
      <c r="D26" s="49"/>
      <c r="E26" s="47"/>
      <c r="F26" s="45"/>
      <c r="G26" s="31"/>
      <c r="I26" s="31"/>
      <c r="J26" s="31"/>
      <c r="K26" s="31"/>
      <c r="L26" s="31"/>
      <c r="M26" s="31"/>
    </row>
    <row r="27" spans="1:13">
      <c r="A27" s="19"/>
      <c r="B27" s="19"/>
      <c r="C27" s="19"/>
      <c r="D27" s="19"/>
      <c r="E27" s="19"/>
      <c r="F27" s="46"/>
    </row>
    <row r="28" spans="1:13">
      <c r="A28" s="19"/>
      <c r="B28" s="19"/>
      <c r="C28" s="19"/>
      <c r="D28" s="19"/>
      <c r="E28" s="19"/>
      <c r="F28" s="46"/>
    </row>
    <row r="29" spans="1:13">
      <c r="A29" s="50"/>
      <c r="B29" s="19"/>
      <c r="C29" s="19"/>
      <c r="D29" s="19"/>
      <c r="E29" s="19"/>
    </row>
    <row r="30" spans="1:13">
      <c r="A30" s="19"/>
      <c r="B30" s="19"/>
      <c r="C30" s="19"/>
      <c r="D30" s="19"/>
      <c r="E30" s="19"/>
    </row>
    <row r="31" spans="1:13">
      <c r="A31" s="19"/>
      <c r="B31" s="19"/>
      <c r="C31" s="19"/>
      <c r="D31" s="19"/>
      <c r="E31" s="19"/>
    </row>
    <row r="32" spans="1:13">
      <c r="A32" s="19"/>
      <c r="B32" s="19"/>
      <c r="C32" s="19"/>
      <c r="D32" s="19"/>
      <c r="E32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I31" sqref="I31"/>
    </sheetView>
  </sheetViews>
  <sheetFormatPr baseColWidth="10" defaultColWidth="11.42578125" defaultRowHeight="12.75"/>
  <cols>
    <col min="1" max="16384" width="11.42578125" style="1"/>
  </cols>
  <sheetData>
    <row r="1" spans="1:6">
      <c r="B1" s="1" t="s">
        <v>3</v>
      </c>
      <c r="C1" s="1" t="s">
        <v>4</v>
      </c>
    </row>
    <row r="2" spans="1:6" ht="15">
      <c r="A2" s="63" t="s">
        <v>5</v>
      </c>
      <c r="B2" s="64">
        <v>126.669996329808</v>
      </c>
      <c r="C2" s="65">
        <v>105.309716986834</v>
      </c>
      <c r="F2"/>
    </row>
    <row r="3" spans="1:6" ht="15">
      <c r="A3" s="63" t="s">
        <v>6</v>
      </c>
      <c r="B3" s="64">
        <v>115.906159679702</v>
      </c>
      <c r="C3" s="65">
        <v>106.818654857835</v>
      </c>
      <c r="F3"/>
    </row>
    <row r="4" spans="1:6" ht="15">
      <c r="A4" s="63" t="s">
        <v>7</v>
      </c>
      <c r="B4" s="64">
        <v>129.32002883937</v>
      </c>
      <c r="C4" s="65">
        <v>109.12568428378999</v>
      </c>
      <c r="F4"/>
    </row>
    <row r="5" spans="1:6" ht="15">
      <c r="A5" s="63" t="s">
        <v>8</v>
      </c>
      <c r="B5" s="64">
        <v>118.617006140562</v>
      </c>
      <c r="C5" s="65">
        <v>108.604401531682</v>
      </c>
      <c r="F5"/>
    </row>
    <row r="6" spans="1:6" ht="15">
      <c r="A6" s="63" t="s">
        <v>9</v>
      </c>
      <c r="B6" s="64">
        <v>130.95357458186101</v>
      </c>
      <c r="C6" s="65">
        <v>108.875784481805</v>
      </c>
      <c r="F6"/>
    </row>
    <row r="7" spans="1:6" ht="15">
      <c r="A7" s="63" t="s">
        <v>10</v>
      </c>
      <c r="B7" s="64">
        <v>155.48774978217099</v>
      </c>
      <c r="C7" s="65">
        <v>110.677605203304</v>
      </c>
      <c r="F7"/>
    </row>
    <row r="8" spans="1:6" ht="15">
      <c r="A8" s="63" t="s">
        <v>11</v>
      </c>
      <c r="B8" s="64">
        <v>128.20106517248701</v>
      </c>
      <c r="C8" s="65">
        <v>113.50754195057399</v>
      </c>
      <c r="F8"/>
    </row>
    <row r="9" spans="1:6" ht="15">
      <c r="A9" s="63" t="s">
        <v>12</v>
      </c>
      <c r="B9" s="64">
        <v>137.79677456628201</v>
      </c>
      <c r="C9" s="65">
        <v>111.707666642162</v>
      </c>
      <c r="F9"/>
    </row>
    <row r="10" spans="1:6" ht="15">
      <c r="A10" s="63" t="s">
        <v>13</v>
      </c>
      <c r="B10" s="64">
        <v>139.384715903021</v>
      </c>
      <c r="C10" s="65">
        <v>113.039803002263</v>
      </c>
      <c r="F10"/>
    </row>
    <row r="11" spans="1:6" ht="15">
      <c r="A11" s="63" t="s">
        <v>14</v>
      </c>
      <c r="B11" s="64">
        <v>136.85587307920699</v>
      </c>
      <c r="C11" s="65">
        <v>113.196848021797</v>
      </c>
      <c r="F11"/>
    </row>
    <row r="12" spans="1:6" ht="15">
      <c r="A12" s="63" t="s">
        <v>15</v>
      </c>
      <c r="B12" s="64">
        <v>132.390894940675</v>
      </c>
      <c r="C12" s="65">
        <v>113.949262192676</v>
      </c>
      <c r="F12"/>
    </row>
    <row r="13" spans="1:6" ht="15">
      <c r="A13" s="63" t="s">
        <v>16</v>
      </c>
      <c r="B13" s="64">
        <v>125.295644274861</v>
      </c>
      <c r="C13" s="65">
        <v>113.217437595159</v>
      </c>
      <c r="F13"/>
    </row>
    <row r="14" spans="1:6" ht="15">
      <c r="A14" s="63" t="s">
        <v>17</v>
      </c>
      <c r="B14" s="64">
        <v>126.170550781207</v>
      </c>
      <c r="C14" s="65">
        <v>113.810932456331</v>
      </c>
      <c r="F14"/>
    </row>
    <row r="15" spans="1:6" ht="15">
      <c r="F15"/>
    </row>
    <row r="16" spans="1:6" ht="15">
      <c r="F16"/>
    </row>
    <row r="17" spans="6:8" ht="15">
      <c r="F17"/>
    </row>
    <row r="18" spans="6:8" ht="15">
      <c r="F18"/>
    </row>
    <row r="19" spans="6:8" ht="15">
      <c r="F19"/>
    </row>
    <row r="20" spans="6:8" ht="15">
      <c r="F20"/>
    </row>
    <row r="22" spans="6:8" ht="15.75">
      <c r="H22" s="38" t="s">
        <v>59</v>
      </c>
    </row>
    <row r="23" spans="6:8" ht="15.75">
      <c r="H23" s="35" t="s">
        <v>55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F23" sqref="F23:F24"/>
    </sheetView>
  </sheetViews>
  <sheetFormatPr baseColWidth="10" defaultColWidth="11.42578125" defaultRowHeight="12.75"/>
  <cols>
    <col min="1" max="1" width="11.42578125" style="1"/>
    <col min="2" max="2" width="15" style="1" customWidth="1"/>
    <col min="3" max="16384" width="11.42578125" style="1"/>
  </cols>
  <sheetData>
    <row r="1" spans="1:3">
      <c r="B1" s="1" t="s">
        <v>60</v>
      </c>
      <c r="C1" s="1" t="s">
        <v>61</v>
      </c>
    </row>
    <row r="2" spans="1:3">
      <c r="A2" s="25">
        <v>38717</v>
      </c>
      <c r="B2" s="7">
        <v>13.574008725196297</v>
      </c>
      <c r="C2" s="7">
        <v>23.554089964398941</v>
      </c>
    </row>
    <row r="3" spans="1:3">
      <c r="A3" s="25">
        <v>38807</v>
      </c>
      <c r="B3" s="7">
        <v>15.199044988789524</v>
      </c>
      <c r="C3" s="7">
        <v>20.378442659685557</v>
      </c>
    </row>
    <row r="4" spans="1:3">
      <c r="A4" s="25">
        <v>38898</v>
      </c>
      <c r="B4" s="7">
        <v>15.328627699479913</v>
      </c>
      <c r="C4" s="7">
        <v>19.51419285815048</v>
      </c>
    </row>
    <row r="5" spans="1:3">
      <c r="A5" s="25">
        <v>38990</v>
      </c>
      <c r="B5" s="7">
        <v>15.094228372096353</v>
      </c>
      <c r="C5" s="7">
        <v>19.577406872140735</v>
      </c>
    </row>
    <row r="6" spans="1:3">
      <c r="A6" s="25">
        <v>39082</v>
      </c>
      <c r="B6" s="7">
        <v>14.741957276044237</v>
      </c>
      <c r="C6" s="7">
        <v>18.452406392702379</v>
      </c>
    </row>
    <row r="7" spans="1:3">
      <c r="A7" s="25">
        <v>39172</v>
      </c>
      <c r="B7" s="7">
        <v>13.42429777464751</v>
      </c>
      <c r="C7" s="7">
        <v>22.469506385291371</v>
      </c>
    </row>
    <row r="8" spans="1:3">
      <c r="A8" s="25">
        <v>39263</v>
      </c>
      <c r="B8" s="7">
        <v>13.16847096115219</v>
      </c>
      <c r="C8" s="7">
        <v>20.969439606490781</v>
      </c>
    </row>
    <row r="9" spans="1:3">
      <c r="A9" s="25">
        <v>39355</v>
      </c>
      <c r="B9" s="7">
        <v>12.829856503724502</v>
      </c>
      <c r="C9" s="7">
        <v>19.606902196606903</v>
      </c>
    </row>
    <row r="10" spans="1:3">
      <c r="A10" s="25">
        <v>39447</v>
      </c>
      <c r="B10" s="7">
        <v>12.259622133592796</v>
      </c>
      <c r="C10" s="7">
        <v>18.059904388025274</v>
      </c>
    </row>
    <row r="11" spans="1:3">
      <c r="A11" s="25">
        <v>39538</v>
      </c>
      <c r="B11" s="7">
        <v>11.418314257578421</v>
      </c>
      <c r="C11" s="7">
        <v>13.108826896442526</v>
      </c>
    </row>
    <row r="12" spans="1:3">
      <c r="A12" s="25">
        <v>39629</v>
      </c>
      <c r="B12" s="7">
        <v>10.001337078591854</v>
      </c>
      <c r="C12" s="7">
        <v>12.200573385235479</v>
      </c>
    </row>
    <row r="13" spans="1:3">
      <c r="A13" s="25">
        <v>39721</v>
      </c>
      <c r="B13" s="7">
        <v>8.9006009748402235</v>
      </c>
      <c r="C13" s="7">
        <v>9.7704885999889903</v>
      </c>
    </row>
    <row r="14" spans="1:3">
      <c r="A14" s="25">
        <v>39813</v>
      </c>
      <c r="B14" s="7">
        <v>7.2716591948105647</v>
      </c>
      <c r="C14" s="7">
        <v>7.6761675464762202</v>
      </c>
    </row>
    <row r="15" spans="1:3">
      <c r="A15" s="25">
        <v>39903</v>
      </c>
      <c r="B15" s="7">
        <v>6.6116146000131826</v>
      </c>
      <c r="C15" s="7">
        <v>7.4342739330209406</v>
      </c>
    </row>
    <row r="16" spans="1:3">
      <c r="A16" s="25">
        <v>39994</v>
      </c>
      <c r="B16" s="7">
        <v>6.5778666470039271</v>
      </c>
      <c r="C16" s="7">
        <v>6.4276381717430109</v>
      </c>
    </row>
    <row r="17" spans="1:6">
      <c r="A17" s="25">
        <v>40086</v>
      </c>
      <c r="B17" s="7">
        <v>6.6025715811160124</v>
      </c>
      <c r="C17" s="7">
        <v>6.9511153642556334</v>
      </c>
    </row>
    <row r="18" spans="1:6">
      <c r="A18" s="25">
        <v>40178</v>
      </c>
      <c r="B18" s="7">
        <v>6.8768779217559528</v>
      </c>
      <c r="C18" s="7">
        <v>6.9635156646897567</v>
      </c>
    </row>
    <row r="19" spans="1:6">
      <c r="A19" s="25">
        <v>40268</v>
      </c>
      <c r="B19" s="7">
        <v>6.9669767946326067</v>
      </c>
      <c r="C19" s="7">
        <v>6.4418689910618943</v>
      </c>
    </row>
    <row r="20" spans="1:6">
      <c r="A20" s="25">
        <v>40359</v>
      </c>
      <c r="B20" s="7">
        <v>6.9147508836163496</v>
      </c>
      <c r="C20" s="7">
        <v>6.920194825916437</v>
      </c>
    </row>
    <row r="21" spans="1:6">
      <c r="A21" s="25">
        <v>40451</v>
      </c>
      <c r="B21" s="7">
        <v>8.1199763451884177</v>
      </c>
      <c r="C21" s="7">
        <v>7.0913833547405103</v>
      </c>
    </row>
    <row r="22" spans="1:6">
      <c r="A22" s="25">
        <v>40543</v>
      </c>
      <c r="B22" s="7">
        <v>8.1356976487568122</v>
      </c>
      <c r="C22" s="7">
        <v>8.4153840813928191</v>
      </c>
    </row>
    <row r="23" spans="1:6" ht="15.75">
      <c r="A23" s="25">
        <v>40633</v>
      </c>
      <c r="B23" s="7">
        <v>8.1939308370335695</v>
      </c>
      <c r="C23" s="7">
        <v>8.9016749025754738</v>
      </c>
      <c r="F23" s="39" t="s">
        <v>128</v>
      </c>
    </row>
    <row r="24" spans="1:6" ht="15.75">
      <c r="A24" s="25">
        <v>40724</v>
      </c>
      <c r="B24" s="7">
        <v>8.4430356240027713</v>
      </c>
      <c r="C24" s="7">
        <v>8.8066128681116638</v>
      </c>
      <c r="F24" s="37" t="s">
        <v>55</v>
      </c>
    </row>
    <row r="25" spans="1:6">
      <c r="A25" s="25">
        <v>40816</v>
      </c>
      <c r="B25" s="7">
        <v>7.6839106720501649</v>
      </c>
      <c r="C25" s="7">
        <v>8.1592471686416488</v>
      </c>
    </row>
    <row r="26" spans="1:6">
      <c r="A26" s="25">
        <v>40908</v>
      </c>
      <c r="B26" s="7">
        <v>8.0984760010987635</v>
      </c>
      <c r="C26" s="7">
        <v>6.7994372241299672</v>
      </c>
    </row>
    <row r="27" spans="1:6">
      <c r="A27" s="25">
        <v>40999</v>
      </c>
      <c r="B27" s="7">
        <v>8.11210528921562</v>
      </c>
      <c r="C27" s="7">
        <v>5.7804368152542196</v>
      </c>
    </row>
    <row r="28" spans="1:6">
      <c r="A28" s="25">
        <v>41090</v>
      </c>
      <c r="B28" s="7">
        <v>8.6946268435849525</v>
      </c>
      <c r="C28" s="7">
        <v>4.8850337435005775</v>
      </c>
    </row>
    <row r="29" spans="1:6">
      <c r="A29" s="25">
        <v>41182</v>
      </c>
      <c r="B29" s="7">
        <v>8.5980065086945103</v>
      </c>
      <c r="C29" s="7">
        <v>3.7999920600383374</v>
      </c>
    </row>
    <row r="30" spans="1:6">
      <c r="A30" s="25">
        <v>41274</v>
      </c>
      <c r="B30" s="7">
        <v>9.1343782549908159</v>
      </c>
      <c r="C30" s="7">
        <v>2.841114575094128</v>
      </c>
    </row>
    <row r="31" spans="1:6">
      <c r="A31" s="25">
        <v>41364</v>
      </c>
      <c r="B31" s="7">
        <v>9.1534891942094632</v>
      </c>
      <c r="C31" s="7">
        <v>2.2592895223311871</v>
      </c>
    </row>
    <row r="32" spans="1:6">
      <c r="A32" s="25">
        <v>41455</v>
      </c>
      <c r="B32" s="7">
        <v>9.2967131053615315</v>
      </c>
      <c r="C32" s="7">
        <v>2.4488546406482126</v>
      </c>
    </row>
    <row r="33" spans="1:3">
      <c r="A33" s="25">
        <v>41547</v>
      </c>
      <c r="B33" s="7">
        <v>8.4975204170819829</v>
      </c>
      <c r="C33" s="7">
        <v>3.709978408813841</v>
      </c>
    </row>
    <row r="34" spans="1:3">
      <c r="A34" s="25">
        <v>41639</v>
      </c>
      <c r="B34" s="7">
        <v>7.2974613574555258</v>
      </c>
      <c r="C34" s="7">
        <v>5.6236532182155852</v>
      </c>
    </row>
    <row r="35" spans="1:3">
      <c r="A35" s="25">
        <v>41729</v>
      </c>
      <c r="B35" s="7">
        <v>6.9078617018087929</v>
      </c>
      <c r="C35" s="7">
        <v>6.0329596991544054</v>
      </c>
    </row>
    <row r="36" spans="1:3">
      <c r="A36" s="25">
        <v>41820</v>
      </c>
      <c r="B36" s="7">
        <v>5.6559181103645662</v>
      </c>
      <c r="C36" s="7">
        <v>6.31429894059643</v>
      </c>
    </row>
    <row r="37" spans="1:3">
      <c r="A37" s="25">
        <v>41912</v>
      </c>
      <c r="B37" s="7">
        <v>5.926139134285946</v>
      </c>
      <c r="C37" s="7">
        <v>5.6412205503975521</v>
      </c>
    </row>
    <row r="38" spans="1:3">
      <c r="A38" s="25">
        <v>42004</v>
      </c>
      <c r="B38" s="7">
        <v>6.4897184637811023</v>
      </c>
      <c r="C38" s="7">
        <v>5.9212600230063472</v>
      </c>
    </row>
    <row r="39" spans="1:3">
      <c r="A39" s="25">
        <v>42094</v>
      </c>
      <c r="B39" s="7">
        <v>6.5271353395219389</v>
      </c>
      <c r="C39" s="7">
        <v>8.9168592837654437</v>
      </c>
    </row>
    <row r="40" spans="1:3">
      <c r="A40" s="25">
        <v>42185</v>
      </c>
      <c r="B40" s="7">
        <v>6.8552549609064428</v>
      </c>
      <c r="C40" s="7">
        <v>10.218359057011606</v>
      </c>
    </row>
    <row r="41" spans="1:3">
      <c r="A41" s="25">
        <v>42277</v>
      </c>
      <c r="B41" s="7">
        <v>6.7565166138485733</v>
      </c>
      <c r="C41" s="7">
        <v>11.934976985098666</v>
      </c>
    </row>
    <row r="42" spans="1:3">
      <c r="A42" s="25">
        <v>42369</v>
      </c>
      <c r="B42" s="7">
        <v>6.8825368601942438</v>
      </c>
      <c r="C42" s="7">
        <v>12.446312918935586</v>
      </c>
    </row>
    <row r="43" spans="1:3">
      <c r="A43" s="25">
        <v>42460</v>
      </c>
      <c r="B43" s="7">
        <v>6.7730790843765654</v>
      </c>
      <c r="C43" s="7">
        <v>10.192264002383823</v>
      </c>
    </row>
    <row r="44" spans="1:3">
      <c r="A44" s="25">
        <v>42551</v>
      </c>
      <c r="B44" s="7">
        <v>7.2607448080136194</v>
      </c>
      <c r="C44" s="7">
        <v>8.5192309774199551</v>
      </c>
    </row>
    <row r="45" spans="1:3">
      <c r="A45" s="25">
        <v>42643</v>
      </c>
      <c r="B45" s="7">
        <v>7.227247046785501</v>
      </c>
      <c r="C45" s="7">
        <v>7.2755756962642026</v>
      </c>
    </row>
    <row r="46" spans="1:3">
      <c r="A46" s="25">
        <v>42735</v>
      </c>
      <c r="B46" s="7">
        <v>7.7432771971815528</v>
      </c>
      <c r="C46" s="7">
        <v>5.1329569779991591</v>
      </c>
    </row>
    <row r="47" spans="1:3">
      <c r="A47" s="25">
        <v>42825</v>
      </c>
      <c r="B47" s="7">
        <v>8.1607643973884869</v>
      </c>
      <c r="C47" s="7">
        <v>4.7680980416973995</v>
      </c>
    </row>
    <row r="48" spans="1:3">
      <c r="A48" s="25">
        <v>42916</v>
      </c>
      <c r="B48" s="7">
        <v>7.7965291261131053</v>
      </c>
      <c r="C48" s="7">
        <v>4.5487318140852384</v>
      </c>
    </row>
    <row r="49" spans="1:3">
      <c r="A49" s="25">
        <v>43008</v>
      </c>
      <c r="B49" s="7">
        <v>8.1174359585029165</v>
      </c>
      <c r="C49" s="7">
        <v>4.6240764147502222</v>
      </c>
    </row>
    <row r="50" spans="1:3">
      <c r="A50" s="25">
        <v>43100</v>
      </c>
      <c r="B50" s="7">
        <v>7.6192162860260426</v>
      </c>
      <c r="C50" s="7">
        <v>5.2676331430688172</v>
      </c>
    </row>
    <row r="51" spans="1:3">
      <c r="A51" s="25">
        <v>43190</v>
      </c>
      <c r="B51" s="7">
        <v>7.4</v>
      </c>
      <c r="C51" s="7">
        <v>5.2063719527435826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6"/>
  <sheetViews>
    <sheetView workbookViewId="0">
      <selection activeCell="A59" sqref="A59"/>
    </sheetView>
  </sheetViews>
  <sheetFormatPr baseColWidth="10" defaultColWidth="11.42578125" defaultRowHeight="12.75"/>
  <cols>
    <col min="1" max="16384" width="11.42578125" style="1"/>
  </cols>
  <sheetData>
    <row r="2" spans="1:3">
      <c r="A2" s="30"/>
    </row>
    <row r="6" spans="1:3">
      <c r="B6" s="1" t="s">
        <v>60</v>
      </c>
      <c r="C6" s="1" t="s">
        <v>61</v>
      </c>
    </row>
    <row r="7" spans="1:3">
      <c r="A7" s="25">
        <v>38717</v>
      </c>
      <c r="B7" s="7">
        <v>14.366837541038514</v>
      </c>
      <c r="C7" s="7">
        <v>25.900188242690735</v>
      </c>
    </row>
    <row r="8" spans="1:3">
      <c r="A8" s="25">
        <v>38807</v>
      </c>
      <c r="B8" s="7">
        <v>14.779015314806919</v>
      </c>
      <c r="C8" s="7">
        <v>26.163474967194023</v>
      </c>
    </row>
    <row r="9" spans="1:3">
      <c r="A9" s="25">
        <v>38898</v>
      </c>
      <c r="B9" s="7">
        <v>17.5470826873952</v>
      </c>
      <c r="C9" s="7">
        <v>27.635221623744876</v>
      </c>
    </row>
    <row r="10" spans="1:3">
      <c r="A10" s="25">
        <v>38990</v>
      </c>
      <c r="B10" s="7">
        <v>17.155518200394315</v>
      </c>
      <c r="C10" s="7">
        <v>30.85950660907395</v>
      </c>
    </row>
    <row r="11" spans="1:3">
      <c r="A11" s="25">
        <v>39082</v>
      </c>
      <c r="B11" s="7">
        <v>22.695133320943327</v>
      </c>
      <c r="C11" s="7">
        <v>27.939226744925882</v>
      </c>
    </row>
    <row r="12" spans="1:3">
      <c r="A12" s="25">
        <v>39172</v>
      </c>
      <c r="B12" s="7">
        <v>27.192308651691487</v>
      </c>
      <c r="C12" s="7">
        <v>28.902274206758129</v>
      </c>
    </row>
    <row r="13" spans="1:3">
      <c r="A13" s="25">
        <v>39263</v>
      </c>
      <c r="B13" s="7">
        <v>24.032771078857174</v>
      </c>
      <c r="C13" s="7">
        <v>33.917921708763778</v>
      </c>
    </row>
    <row r="14" spans="1:3">
      <c r="A14" s="25">
        <v>39355</v>
      </c>
      <c r="B14" s="7">
        <v>22.508179271430716</v>
      </c>
      <c r="C14" s="7">
        <v>31.455053801302025</v>
      </c>
    </row>
    <row r="15" spans="1:3">
      <c r="A15" s="25">
        <v>39447</v>
      </c>
      <c r="B15" s="7">
        <v>20.053800172165804</v>
      </c>
      <c r="C15" s="7">
        <v>33.76276536560907</v>
      </c>
    </row>
    <row r="16" spans="1:3">
      <c r="A16" s="25">
        <v>39538</v>
      </c>
      <c r="B16" s="7">
        <v>17.369377547349973</v>
      </c>
      <c r="C16" s="7">
        <v>34.696035617202185</v>
      </c>
    </row>
    <row r="17" spans="1:10">
      <c r="A17" s="25">
        <v>39629</v>
      </c>
      <c r="B17" s="7">
        <v>18.876432449625714</v>
      </c>
      <c r="C17" s="7">
        <v>30.242092453890578</v>
      </c>
    </row>
    <row r="18" spans="1:10" ht="15">
      <c r="A18" s="25">
        <v>39721</v>
      </c>
      <c r="B18" s="7">
        <v>19.259779901609186</v>
      </c>
      <c r="C18" s="7">
        <v>29.610137409686143</v>
      </c>
      <c r="D18"/>
    </row>
    <row r="19" spans="1:10" ht="15">
      <c r="A19" s="25">
        <v>39813</v>
      </c>
      <c r="B19" s="7">
        <v>16.803352810999694</v>
      </c>
      <c r="C19" s="7">
        <v>29.323055213632276</v>
      </c>
      <c r="D19"/>
    </row>
    <row r="20" spans="1:10" ht="15">
      <c r="A20" s="25">
        <v>39903</v>
      </c>
      <c r="B20" s="7">
        <v>10.997004413389133</v>
      </c>
      <c r="C20" s="7">
        <v>18.314197629111973</v>
      </c>
      <c r="D20"/>
    </row>
    <row r="21" spans="1:10" ht="15">
      <c r="A21" s="25">
        <v>39994</v>
      </c>
      <c r="B21" s="7">
        <v>6.7232976007203904</v>
      </c>
      <c r="C21" s="7">
        <v>6.6951397908881383</v>
      </c>
      <c r="D21"/>
    </row>
    <row r="22" spans="1:10" ht="15">
      <c r="A22" s="25">
        <v>40086</v>
      </c>
      <c r="B22" s="7">
        <v>1.0746979857741534</v>
      </c>
      <c r="C22" s="7">
        <v>-2.0489984113752469</v>
      </c>
      <c r="D22"/>
    </row>
    <row r="23" spans="1:10" ht="15">
      <c r="A23" s="25">
        <v>40178</v>
      </c>
      <c r="B23" s="7">
        <v>-6.4310591365338681</v>
      </c>
      <c r="C23" s="7">
        <v>-6.0097364842809586</v>
      </c>
      <c r="D23"/>
    </row>
    <row r="24" spans="1:10" ht="15">
      <c r="A24" s="25">
        <v>40268</v>
      </c>
      <c r="B24" s="7">
        <v>-4.5092804540907689</v>
      </c>
      <c r="C24" s="7">
        <v>-4.7580843727031308</v>
      </c>
      <c r="D24"/>
    </row>
    <row r="25" spans="1:10" ht="15">
      <c r="A25" s="25">
        <v>40359</v>
      </c>
      <c r="B25" s="7">
        <v>-2.8016940788684441</v>
      </c>
      <c r="C25" s="7">
        <v>1.4522771757499164</v>
      </c>
      <c r="D25"/>
    </row>
    <row r="26" spans="1:10" ht="15">
      <c r="A26" s="25">
        <v>40451</v>
      </c>
      <c r="B26" s="7">
        <v>1.9763881376526626</v>
      </c>
      <c r="C26" s="7">
        <v>4.3236954423871099</v>
      </c>
      <c r="D26"/>
    </row>
    <row r="27" spans="1:10" ht="15.75">
      <c r="A27" s="25">
        <v>40543</v>
      </c>
      <c r="B27" s="7">
        <v>6.8217442648309534</v>
      </c>
      <c r="C27" s="7">
        <v>-1.3178552051340997</v>
      </c>
      <c r="D27"/>
      <c r="F27" s="39" t="s">
        <v>129</v>
      </c>
      <c r="G27" s="40"/>
      <c r="H27" s="40"/>
      <c r="I27" s="40"/>
      <c r="J27" s="40"/>
    </row>
    <row r="28" spans="1:10" ht="15.75">
      <c r="A28" s="25">
        <v>40633</v>
      </c>
      <c r="B28" s="7">
        <v>6.4247232305951751</v>
      </c>
      <c r="C28" s="7">
        <v>-1.1991087333510619</v>
      </c>
      <c r="D28"/>
      <c r="F28" s="41" t="s">
        <v>55</v>
      </c>
      <c r="G28" s="40"/>
      <c r="H28" s="40"/>
      <c r="I28" s="40"/>
      <c r="J28" s="40"/>
    </row>
    <row r="29" spans="1:10" ht="15.75">
      <c r="A29" s="25">
        <v>40724</v>
      </c>
      <c r="B29" s="7">
        <v>6.4304980478907758</v>
      </c>
      <c r="C29" s="7">
        <v>-5.0752053203086405</v>
      </c>
      <c r="D29"/>
      <c r="G29" s="40"/>
      <c r="H29" s="42"/>
      <c r="I29" s="40"/>
      <c r="J29" s="40"/>
    </row>
    <row r="30" spans="1:10" ht="15.75">
      <c r="A30" s="25">
        <v>40816</v>
      </c>
      <c r="B30" s="7">
        <v>6.6798117085805631</v>
      </c>
      <c r="C30" s="7">
        <v>-1.5844802422800175</v>
      </c>
      <c r="D30"/>
      <c r="F30" s="41"/>
      <c r="G30" s="40"/>
      <c r="H30" s="40"/>
      <c r="I30" s="40"/>
      <c r="J30" s="40"/>
    </row>
    <row r="31" spans="1:10" ht="15.75">
      <c r="A31" s="25">
        <v>40908</v>
      </c>
      <c r="B31" s="7">
        <v>6.7003467672786643</v>
      </c>
      <c r="C31" s="7">
        <v>1.1048005973764541</v>
      </c>
      <c r="D31"/>
      <c r="F31" s="40"/>
      <c r="G31" s="41"/>
      <c r="H31" s="40"/>
      <c r="I31" s="40"/>
      <c r="J31" s="41"/>
    </row>
    <row r="32" spans="1:10" ht="15.75">
      <c r="A32" s="25">
        <v>40999</v>
      </c>
      <c r="B32" s="7">
        <v>7.534675568387339</v>
      </c>
      <c r="C32" s="7">
        <v>1.7199811458158631</v>
      </c>
      <c r="D32"/>
      <c r="F32" s="41"/>
      <c r="G32" s="40"/>
      <c r="H32" s="40"/>
      <c r="I32" s="40"/>
      <c r="J32" s="40"/>
    </row>
    <row r="33" spans="1:10" ht="15">
      <c r="A33" s="25">
        <v>41090</v>
      </c>
      <c r="B33" s="7">
        <v>6.9126533916522792</v>
      </c>
      <c r="C33" s="7">
        <v>4.1009088541821725</v>
      </c>
      <c r="D33"/>
      <c r="G33" s="40"/>
      <c r="H33" s="40"/>
      <c r="I33" s="40"/>
      <c r="J33" s="40"/>
    </row>
    <row r="34" spans="1:10" ht="15">
      <c r="A34" s="25">
        <v>41182</v>
      </c>
      <c r="B34" s="7">
        <v>4.6351304794730819</v>
      </c>
      <c r="C34" s="7">
        <v>0.91112131061834578</v>
      </c>
      <c r="D34"/>
    </row>
    <row r="35" spans="1:10" ht="15">
      <c r="A35" s="25">
        <v>41274</v>
      </c>
      <c r="B35" s="7">
        <v>3.4703400896487047</v>
      </c>
      <c r="C35" s="7">
        <v>-1.1766676142526244</v>
      </c>
      <c r="D35"/>
    </row>
    <row r="36" spans="1:10" ht="15">
      <c r="A36" s="25">
        <v>41364</v>
      </c>
      <c r="B36" s="7">
        <v>2.5548234751802568</v>
      </c>
      <c r="C36" s="7">
        <v>-1.078933052184583</v>
      </c>
      <c r="D36"/>
    </row>
    <row r="37" spans="1:10">
      <c r="A37" s="25">
        <v>41455</v>
      </c>
      <c r="B37" s="7">
        <v>1.3940090534683147</v>
      </c>
      <c r="C37" s="7">
        <v>-1.6550559056462411</v>
      </c>
    </row>
    <row r="38" spans="1:10">
      <c r="A38" s="25">
        <v>41547</v>
      </c>
      <c r="B38" s="7">
        <v>0.92249515456759301</v>
      </c>
      <c r="C38" s="7">
        <v>4.6568959904846885E-2</v>
      </c>
    </row>
    <row r="39" spans="1:10">
      <c r="A39" s="25">
        <v>41639</v>
      </c>
      <c r="B39" s="7">
        <v>0.72551412785635261</v>
      </c>
      <c r="C39" s="7">
        <v>1.8261263791519378</v>
      </c>
    </row>
    <row r="40" spans="1:10">
      <c r="A40" s="25">
        <v>41729</v>
      </c>
      <c r="B40" s="7">
        <v>0.82360143469630831</v>
      </c>
      <c r="C40" s="7">
        <v>1.7020624988334898</v>
      </c>
    </row>
    <row r="41" spans="1:10">
      <c r="A41" s="25">
        <v>41820</v>
      </c>
      <c r="B41" s="7">
        <v>1.9761577844971123</v>
      </c>
      <c r="C41" s="7">
        <v>2.2577329757795139</v>
      </c>
    </row>
    <row r="42" spans="1:10">
      <c r="A42" s="25">
        <v>41912</v>
      </c>
      <c r="B42" s="7">
        <v>2.311423700162929</v>
      </c>
      <c r="C42" s="7">
        <v>1.8288721322950119</v>
      </c>
    </row>
    <row r="43" spans="1:10">
      <c r="A43" s="25">
        <v>42004</v>
      </c>
      <c r="B43" s="7">
        <v>4.0891575940101621</v>
      </c>
      <c r="C43" s="7">
        <v>7.289106149630209</v>
      </c>
    </row>
    <row r="44" spans="1:10">
      <c r="A44" s="25">
        <v>42094</v>
      </c>
      <c r="B44" s="7">
        <v>5.667186794562995</v>
      </c>
      <c r="C44" s="7">
        <v>7.4244782881021321</v>
      </c>
    </row>
    <row r="45" spans="1:10">
      <c r="A45" s="25">
        <v>42185</v>
      </c>
      <c r="B45" s="7">
        <v>5.3289960659153257</v>
      </c>
      <c r="C45" s="7">
        <v>7.5960391791373816</v>
      </c>
    </row>
    <row r="46" spans="1:10">
      <c r="A46" s="25">
        <v>42277</v>
      </c>
      <c r="B46" s="7">
        <v>6.5896074897876078</v>
      </c>
      <c r="C46" s="7">
        <v>10.295851348268892</v>
      </c>
    </row>
    <row r="47" spans="1:10">
      <c r="A47" s="25">
        <v>42369</v>
      </c>
      <c r="B47" s="7">
        <v>3.5067240041771086</v>
      </c>
      <c r="C47" s="7">
        <v>9.4341267230411141</v>
      </c>
    </row>
    <row r="48" spans="1:10">
      <c r="A48" s="25">
        <v>42460</v>
      </c>
      <c r="B48" s="7">
        <v>1.8253931821917035</v>
      </c>
      <c r="C48" s="7">
        <v>9.8448954401725075</v>
      </c>
    </row>
    <row r="49" spans="1:3">
      <c r="A49" s="25">
        <v>42551</v>
      </c>
      <c r="B49" s="7">
        <v>2.030500906634658</v>
      </c>
      <c r="C49" s="7">
        <v>8.9426321774897168</v>
      </c>
    </row>
    <row r="50" spans="1:3">
      <c r="A50" s="25">
        <v>42643</v>
      </c>
      <c r="B50" s="7">
        <v>0.84125750100572105</v>
      </c>
      <c r="C50" s="7">
        <v>6.196892739214932</v>
      </c>
    </row>
    <row r="51" spans="1:3">
      <c r="A51" s="25">
        <v>42735</v>
      </c>
      <c r="B51" s="7">
        <v>1.8117073292376551</v>
      </c>
      <c r="C51" s="7">
        <v>1.1032335149767425</v>
      </c>
    </row>
    <row r="52" spans="1:3">
      <c r="A52" s="25">
        <v>42825</v>
      </c>
      <c r="B52" s="7">
        <v>3.9672859567257523</v>
      </c>
      <c r="C52" s="7">
        <v>1.3797425853385503</v>
      </c>
    </row>
    <row r="53" spans="1:3">
      <c r="A53" s="25">
        <v>42916</v>
      </c>
      <c r="B53" s="7">
        <v>4.5394724911464346</v>
      </c>
      <c r="C53" s="7">
        <v>4.0823284326205522</v>
      </c>
    </row>
    <row r="54" spans="1:3">
      <c r="A54" s="25">
        <v>43008</v>
      </c>
      <c r="B54" s="7">
        <v>4.4998015059684038</v>
      </c>
      <c r="C54" s="7">
        <v>4.6139196290709394</v>
      </c>
    </row>
    <row r="55" spans="1:3">
      <c r="A55" s="25">
        <v>43100</v>
      </c>
      <c r="B55" s="7">
        <v>5.2305087875096135</v>
      </c>
      <c r="C55" s="7">
        <v>10.498525972454953</v>
      </c>
    </row>
    <row r="56" spans="1:3">
      <c r="A56" s="25">
        <v>43190</v>
      </c>
      <c r="B56" s="7">
        <v>4.7</v>
      </c>
      <c r="C56" s="7">
        <v>8.7217440838658113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B10" sqref="B10"/>
    </sheetView>
  </sheetViews>
  <sheetFormatPr baseColWidth="10" defaultColWidth="11.42578125" defaultRowHeight="12.75"/>
  <cols>
    <col min="1" max="1" width="11.42578125" style="1"/>
    <col min="2" max="2" width="16" style="1" customWidth="1"/>
    <col min="3" max="3" width="15" style="1" customWidth="1"/>
    <col min="4" max="16384" width="11.42578125" style="1"/>
  </cols>
  <sheetData>
    <row r="1" spans="1:4">
      <c r="B1" s="1" t="s">
        <v>62</v>
      </c>
      <c r="C1" s="1" t="s">
        <v>63</v>
      </c>
    </row>
    <row r="2" spans="1:4">
      <c r="A2" s="32">
        <v>33969</v>
      </c>
      <c r="B2" s="1">
        <v>523.77816900000005</v>
      </c>
      <c r="C2" s="1">
        <v>610.71100000000001</v>
      </c>
    </row>
    <row r="3" spans="1:4" ht="15">
      <c r="A3" s="32">
        <v>34334</v>
      </c>
      <c r="B3" s="1">
        <v>499.62782799999997</v>
      </c>
      <c r="C3" s="1">
        <v>625.69399999999996</v>
      </c>
      <c r="D3"/>
    </row>
    <row r="4" spans="1:4" ht="15">
      <c r="A4" s="32">
        <v>34699</v>
      </c>
      <c r="B4" s="1">
        <v>492.632408</v>
      </c>
      <c r="C4" s="1">
        <v>636.93899999999996</v>
      </c>
      <c r="D4"/>
    </row>
    <row r="5" spans="1:4" ht="15">
      <c r="A5" s="32">
        <v>35064</v>
      </c>
      <c r="B5" s="1">
        <v>526.67522299999996</v>
      </c>
      <c r="C5" s="1">
        <v>682.66499999999996</v>
      </c>
      <c r="D5"/>
    </row>
    <row r="6" spans="1:4" ht="15">
      <c r="A6" s="32">
        <v>35430</v>
      </c>
      <c r="B6" s="1">
        <v>518.21529977893374</v>
      </c>
      <c r="C6" s="1">
        <v>693.47587474161196</v>
      </c>
      <c r="D6"/>
    </row>
    <row r="7" spans="1:4" ht="15">
      <c r="A7" s="32">
        <v>35795</v>
      </c>
      <c r="B7" s="1">
        <v>580.41304600000001</v>
      </c>
      <c r="C7" s="1">
        <v>792.16839231222286</v>
      </c>
      <c r="D7"/>
    </row>
    <row r="8" spans="1:4" ht="15">
      <c r="A8" s="32">
        <v>36160</v>
      </c>
      <c r="B8" s="1">
        <v>663.41001199999994</v>
      </c>
      <c r="C8" s="1">
        <v>868.57700732299861</v>
      </c>
      <c r="D8"/>
    </row>
    <row r="9" spans="1:4" ht="15">
      <c r="A9" s="32">
        <v>36525</v>
      </c>
      <c r="B9" s="1">
        <v>720.96396699999991</v>
      </c>
      <c r="C9" s="1">
        <v>933.37382169511386</v>
      </c>
      <c r="D9"/>
    </row>
    <row r="10" spans="1:4" ht="15">
      <c r="A10" s="32">
        <v>36891</v>
      </c>
      <c r="B10" s="1">
        <v>821.31496400000003</v>
      </c>
      <c r="C10" s="1">
        <v>1048.3991972315359</v>
      </c>
      <c r="D10"/>
    </row>
    <row r="11" spans="1:4" ht="15">
      <c r="A11" s="32">
        <v>37256</v>
      </c>
      <c r="B11" s="1">
        <v>871.58043299999997</v>
      </c>
      <c r="C11" s="1">
        <v>1103.9297937616598</v>
      </c>
      <c r="D11"/>
    </row>
    <row r="12" spans="1:4" ht="15">
      <c r="A12" s="32">
        <v>37621</v>
      </c>
      <c r="B12" s="1">
        <v>907.29905399999996</v>
      </c>
      <c r="C12" s="1">
        <v>1248.6812285340502</v>
      </c>
      <c r="D12"/>
    </row>
    <row r="13" spans="1:4" ht="15">
      <c r="A13" s="32">
        <v>37986</v>
      </c>
      <c r="B13" s="1">
        <v>970.01536899999996</v>
      </c>
      <c r="C13" s="1">
        <v>1315.9946536988643</v>
      </c>
      <c r="D13"/>
    </row>
    <row r="14" spans="1:4" ht="15">
      <c r="A14" s="32">
        <v>38352</v>
      </c>
      <c r="B14" s="1">
        <v>1020.5772609999999</v>
      </c>
      <c r="C14" s="1">
        <v>1390.8826059002351</v>
      </c>
      <c r="D14"/>
    </row>
    <row r="15" spans="1:4" ht="15">
      <c r="A15" s="32">
        <v>38717</v>
      </c>
      <c r="B15" s="1">
        <v>1207.648964</v>
      </c>
      <c r="C15" s="1">
        <v>1684.2311689999999</v>
      </c>
      <c r="D15"/>
    </row>
    <row r="16" spans="1:4" ht="15">
      <c r="A16" s="32">
        <v>39082</v>
      </c>
      <c r="B16" s="1">
        <v>1455.763702</v>
      </c>
      <c r="C16" s="1">
        <v>2086.9092099999998</v>
      </c>
      <c r="D16"/>
    </row>
    <row r="17" spans="1:6" ht="15">
      <c r="A17" s="32">
        <v>39447</v>
      </c>
      <c r="B17" s="1">
        <v>1542.8387830000001</v>
      </c>
      <c r="C17" s="1">
        <v>2241.3965920000001</v>
      </c>
      <c r="D17"/>
    </row>
    <row r="18" spans="1:6" ht="15">
      <c r="A18" s="32">
        <v>39813</v>
      </c>
      <c r="B18" s="1">
        <v>1838.8894082186105</v>
      </c>
      <c r="C18" s="1">
        <v>2786.0313250000004</v>
      </c>
      <c r="D18"/>
    </row>
    <row r="19" spans="1:6" ht="15">
      <c r="A19" s="32">
        <v>40178</v>
      </c>
      <c r="B19" s="1">
        <v>1696.4376861353878</v>
      </c>
      <c r="C19" s="1">
        <v>2837.03</v>
      </c>
      <c r="D19"/>
    </row>
    <row r="20" spans="1:6" ht="15">
      <c r="A20" s="32">
        <v>40543</v>
      </c>
      <c r="B20" s="1">
        <v>1696.02909849613</v>
      </c>
      <c r="C20" s="1">
        <v>2924.0479999999998</v>
      </c>
      <c r="D20"/>
    </row>
    <row r="21" spans="1:6" ht="15">
      <c r="A21" s="32">
        <v>40908</v>
      </c>
      <c r="B21" s="1">
        <v>1846.2312589006476</v>
      </c>
      <c r="C21" s="1">
        <v>3215.7550000000001</v>
      </c>
      <c r="D21"/>
    </row>
    <row r="22" spans="1:6" ht="15.75">
      <c r="A22" s="32">
        <v>41274</v>
      </c>
      <c r="B22" s="1">
        <v>1846.7817660544351</v>
      </c>
      <c r="C22" s="1">
        <v>3414.3969999999999</v>
      </c>
      <c r="F22" s="39" t="s">
        <v>130</v>
      </c>
    </row>
    <row r="23" spans="1:6" ht="15.75">
      <c r="A23" s="32">
        <v>41639</v>
      </c>
      <c r="B23" s="1">
        <v>1919.0505519958426</v>
      </c>
      <c r="C23" s="1">
        <v>3639.2864591150824</v>
      </c>
      <c r="F23" s="37" t="s">
        <v>55</v>
      </c>
    </row>
    <row r="24" spans="1:6">
      <c r="A24" s="32">
        <v>42004</v>
      </c>
      <c r="B24" s="1">
        <v>2014.2550060000001</v>
      </c>
      <c r="C24" s="1">
        <v>3981.4630269999998</v>
      </c>
    </row>
    <row r="25" spans="1:6">
      <c r="A25" s="32">
        <v>42369</v>
      </c>
      <c r="B25" s="1">
        <v>2094.1786731349998</v>
      </c>
      <c r="C25" s="1">
        <v>4143.6472839999997</v>
      </c>
    </row>
    <row r="26" spans="1:6">
      <c r="A26" s="32">
        <v>42735</v>
      </c>
      <c r="B26" s="1">
        <v>2129.4174989999997</v>
      </c>
      <c r="C26" s="1">
        <v>4285.848011</v>
      </c>
    </row>
    <row r="27" spans="1:6">
      <c r="A27" s="43">
        <v>43100</v>
      </c>
      <c r="B27" s="1">
        <v>2195.6831052991929</v>
      </c>
      <c r="C27" s="1">
        <v>4482.5919389999999</v>
      </c>
    </row>
    <row r="31" spans="1:6">
      <c r="A31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workbookViewId="0">
      <selection activeCell="C23" sqref="C23"/>
    </sheetView>
  </sheetViews>
  <sheetFormatPr baseColWidth="10" defaultColWidth="11.42578125" defaultRowHeight="12.75"/>
  <cols>
    <col min="1" max="1" width="31.85546875" style="1" bestFit="1" customWidth="1"/>
    <col min="2" max="16384" width="11.42578125" style="1"/>
  </cols>
  <sheetData>
    <row r="2" spans="1:4" ht="15">
      <c r="A2" s="1" t="s">
        <v>65</v>
      </c>
      <c r="B2" s="1">
        <v>19</v>
      </c>
      <c r="D2"/>
    </row>
    <row r="3" spans="1:4" ht="15">
      <c r="A3" s="1" t="s">
        <v>67</v>
      </c>
      <c r="B3" s="26">
        <v>50.920472930918571</v>
      </c>
      <c r="D3"/>
    </row>
    <row r="4" spans="1:4" ht="15">
      <c r="A4" s="1" t="s">
        <v>66</v>
      </c>
      <c r="B4" s="26">
        <v>29.604656778357029</v>
      </c>
      <c r="D4"/>
    </row>
    <row r="5" spans="1:4" ht="15">
      <c r="D5"/>
    </row>
    <row r="6" spans="1:4" ht="15">
      <c r="D6"/>
    </row>
    <row r="7" spans="1:4" ht="15">
      <c r="D7"/>
    </row>
    <row r="8" spans="1:4" ht="15">
      <c r="D8"/>
    </row>
    <row r="9" spans="1:4" ht="15">
      <c r="D9"/>
    </row>
    <row r="10" spans="1:4" ht="15">
      <c r="D10"/>
    </row>
    <row r="11" spans="1:4" ht="15">
      <c r="D11"/>
    </row>
    <row r="12" spans="1:4" ht="15">
      <c r="D12"/>
    </row>
    <row r="13" spans="1:4" ht="15">
      <c r="D13"/>
    </row>
    <row r="14" spans="1:4" ht="15">
      <c r="D14"/>
    </row>
    <row r="15" spans="1:4" ht="15">
      <c r="D15"/>
    </row>
    <row r="16" spans="1:4" ht="15">
      <c r="D16"/>
    </row>
    <row r="17" spans="1:4" ht="15">
      <c r="D17"/>
    </row>
    <row r="18" spans="1:4" ht="15">
      <c r="D18"/>
    </row>
    <row r="19" spans="1:4" ht="15">
      <c r="D19"/>
    </row>
    <row r="20" spans="1:4" ht="15">
      <c r="D20"/>
    </row>
    <row r="21" spans="1:4" ht="15.75">
      <c r="D21" s="38" t="s">
        <v>64</v>
      </c>
    </row>
    <row r="22" spans="1:4" ht="15.75">
      <c r="D22" s="37" t="s">
        <v>55</v>
      </c>
    </row>
    <row r="24" spans="1:4">
      <c r="A24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B1" zoomScale="90" zoomScaleNormal="90" workbookViewId="0">
      <selection activeCell="C3" sqref="C3"/>
    </sheetView>
  </sheetViews>
  <sheetFormatPr baseColWidth="10" defaultColWidth="11.42578125" defaultRowHeight="12.75"/>
  <cols>
    <col min="1" max="1" width="94.85546875" style="1" bestFit="1" customWidth="1"/>
    <col min="2" max="4" width="13.5703125" style="1" bestFit="1" customWidth="1"/>
    <col min="5" max="16384" width="11.42578125" style="1"/>
  </cols>
  <sheetData>
    <row r="1" spans="1:14" ht="15" customHeight="1">
      <c r="A1" s="1" t="s">
        <v>18</v>
      </c>
      <c r="B1" s="1" t="s">
        <v>69</v>
      </c>
      <c r="C1" s="1" t="s">
        <v>70</v>
      </c>
      <c r="D1" s="1" t="s">
        <v>71</v>
      </c>
    </row>
    <row r="2" spans="1:14" ht="15" customHeight="1">
      <c r="A2" s="36" t="s">
        <v>77</v>
      </c>
      <c r="B2" s="6">
        <v>41.615488174595725</v>
      </c>
      <c r="C2" s="6">
        <v>7.4298185577968816</v>
      </c>
      <c r="D2" s="6">
        <v>22.587101885139223</v>
      </c>
      <c r="F2"/>
    </row>
    <row r="3" spans="1:14" ht="15" customHeight="1">
      <c r="A3" s="36" t="s">
        <v>76</v>
      </c>
      <c r="B3" s="6">
        <v>16.055491392493686</v>
      </c>
      <c r="C3" s="6">
        <v>19.105333462236125</v>
      </c>
      <c r="D3" s="6">
        <v>3.802700231795241</v>
      </c>
      <c r="F3"/>
    </row>
    <row r="4" spans="1:14" ht="15" customHeight="1">
      <c r="A4" s="36" t="s">
        <v>75</v>
      </c>
      <c r="B4" s="6">
        <v>15.985013005406728</v>
      </c>
      <c r="C4" s="6">
        <v>7.4190687644428346</v>
      </c>
      <c r="D4" s="6">
        <v>5.3376253989948133</v>
      </c>
      <c r="F4"/>
    </row>
    <row r="5" spans="1:14" ht="15" customHeight="1">
      <c r="A5" s="36" t="s">
        <v>74</v>
      </c>
      <c r="B5" s="6">
        <v>21.657678370951963</v>
      </c>
      <c r="C5" s="6">
        <v>53.621590655496078</v>
      </c>
      <c r="D5" s="6">
        <v>45.726306889929255</v>
      </c>
      <c r="F5"/>
    </row>
    <row r="6" spans="1:14" ht="15" customHeight="1">
      <c r="A6" s="36" t="s">
        <v>73</v>
      </c>
      <c r="B6" s="6">
        <v>1.7381705315236677</v>
      </c>
      <c r="C6" s="6">
        <v>7.4604488604968671</v>
      </c>
      <c r="D6" s="6">
        <v>8.1091779248209921</v>
      </c>
      <c r="F6"/>
      <c r="N6" s="38" t="s">
        <v>68</v>
      </c>
    </row>
    <row r="7" spans="1:14" ht="15" customHeight="1">
      <c r="A7" s="36" t="s">
        <v>72</v>
      </c>
      <c r="B7" s="6">
        <v>2.9481585245776984</v>
      </c>
      <c r="C7" s="6">
        <v>4.9637396995312049</v>
      </c>
      <c r="D7" s="6">
        <v>14.437087683225416</v>
      </c>
      <c r="F7"/>
      <c r="N7" s="37" t="s">
        <v>55</v>
      </c>
    </row>
    <row r="8" spans="1:14" ht="15" customHeight="1">
      <c r="F8"/>
    </row>
    <row r="9" spans="1:14" ht="15" customHeight="1">
      <c r="F9"/>
    </row>
    <row r="10" spans="1:14" ht="15" customHeight="1">
      <c r="F10"/>
    </row>
    <row r="11" spans="1:14" ht="15" customHeight="1">
      <c r="F11"/>
    </row>
    <row r="12" spans="1:14" ht="15" customHeight="1">
      <c r="F12"/>
    </row>
    <row r="13" spans="1:14" ht="15" customHeight="1">
      <c r="F13"/>
    </row>
    <row r="14" spans="1:14" ht="15" customHeight="1">
      <c r="F14"/>
    </row>
    <row r="15" spans="1:14" ht="15" customHeight="1">
      <c r="F15"/>
    </row>
    <row r="16" spans="1:14" ht="15" customHeight="1">
      <c r="F16"/>
    </row>
    <row r="17" spans="1:6" ht="15" customHeight="1">
      <c r="F17"/>
    </row>
    <row r="18" spans="1:6" ht="15" customHeight="1">
      <c r="F18"/>
    </row>
    <row r="19" spans="1:6" ht="15" customHeight="1">
      <c r="F19"/>
    </row>
    <row r="20" spans="1:6" ht="15" customHeight="1">
      <c r="F20"/>
    </row>
    <row r="21" spans="1:6" ht="15" customHeight="1"/>
    <row r="22" spans="1:6" ht="15" customHeight="1"/>
    <row r="23" spans="1:6" ht="15" customHeight="1"/>
    <row r="24" spans="1:6" ht="15" customHeight="1"/>
    <row r="25" spans="1:6" ht="15" customHeight="1">
      <c r="A25" s="13" t="s">
        <v>2</v>
      </c>
    </row>
    <row r="26" spans="1:6" ht="15" customHeight="1"/>
    <row r="27" spans="1:6" ht="15" customHeight="1"/>
    <row r="28" spans="1:6" ht="15" customHeight="1"/>
    <row r="29" spans="1:6" ht="15" customHeight="1"/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26</vt:i4>
      </vt:variant>
    </vt:vector>
  </HeadingPairs>
  <TitlesOfParts>
    <vt:vector size="26" baseType="lpstr">
      <vt:lpstr>3.1</vt:lpstr>
      <vt:lpstr>3.2</vt:lpstr>
      <vt:lpstr>3.3 </vt:lpstr>
      <vt:lpstr>3.4</vt:lpstr>
      <vt:lpstr>3.5</vt:lpstr>
      <vt:lpstr>3.6</vt:lpstr>
      <vt:lpstr>3.7</vt:lpstr>
      <vt:lpstr>3.8</vt:lpstr>
      <vt:lpstr>3.9</vt:lpstr>
      <vt:lpstr>3.10</vt:lpstr>
      <vt:lpstr> 3.11</vt:lpstr>
      <vt:lpstr>3.12</vt:lpstr>
      <vt:lpstr> 3.13</vt:lpstr>
      <vt:lpstr> 3.14</vt:lpstr>
      <vt:lpstr>3.A</vt:lpstr>
      <vt:lpstr>3.B</vt:lpstr>
      <vt:lpstr>3.15</vt:lpstr>
      <vt:lpstr>3.C</vt:lpstr>
      <vt:lpstr>3.D</vt:lpstr>
      <vt:lpstr>3.E</vt:lpstr>
      <vt:lpstr>3.F</vt:lpstr>
      <vt:lpstr>3.16</vt:lpstr>
      <vt:lpstr>3.17</vt:lpstr>
      <vt:lpstr>3.18</vt:lpstr>
      <vt:lpstr>3.G</vt:lpstr>
      <vt:lpstr>3.H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Kari Østmo</dc:creator>
  <cp:lastModifiedBy>Birgitte Gundersen Enger</cp:lastModifiedBy>
  <dcterms:created xsi:type="dcterms:W3CDTF">2015-03-09T11:15:52Z</dcterms:created>
  <dcterms:modified xsi:type="dcterms:W3CDTF">2018-08-27T07:11:06Z</dcterms:modified>
</cp:coreProperties>
</file>