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'Ark1'!$A$1:$G$286</definedName>
  </definedNames>
  <calcPr calcId="145621"/>
</workbook>
</file>

<file path=xl/calcChain.xml><?xml version="1.0" encoding="utf-8"?>
<calcChain xmlns="http://schemas.openxmlformats.org/spreadsheetml/2006/main">
  <c r="C141" i="1" l="1"/>
  <c r="C140" i="1"/>
  <c r="C139" i="1"/>
  <c r="C138" i="1"/>
  <c r="G122" i="1"/>
  <c r="G132" i="1"/>
  <c r="G134" i="1" s="1"/>
  <c r="F122" i="1"/>
  <c r="F132" i="1" s="1"/>
  <c r="F134" i="1" s="1"/>
  <c r="E122" i="1"/>
  <c r="E132" i="1"/>
  <c r="E134" i="1" s="1"/>
  <c r="D122" i="1"/>
  <c r="D132" i="1"/>
  <c r="D134" i="1"/>
  <c r="C122" i="1"/>
  <c r="C132" i="1"/>
  <c r="C134" i="1"/>
  <c r="B122" i="1"/>
  <c r="B132" i="1" s="1"/>
  <c r="B134" i="1" s="1"/>
  <c r="C112" i="1"/>
  <c r="C111" i="1"/>
  <c r="C110" i="1"/>
  <c r="C109" i="1"/>
  <c r="G93" i="1"/>
  <c r="G103" i="1"/>
  <c r="G105" i="1" s="1"/>
  <c r="F93" i="1"/>
  <c r="F103" i="1"/>
  <c r="F105" i="1"/>
  <c r="E93" i="1"/>
  <c r="E103" i="1"/>
  <c r="E105" i="1"/>
  <c r="D93" i="1"/>
  <c r="D103" i="1" s="1"/>
  <c r="D105" i="1" s="1"/>
  <c r="C93" i="1"/>
  <c r="C103" i="1"/>
  <c r="C105" i="1" s="1"/>
  <c r="B93" i="1"/>
  <c r="B103" i="1"/>
  <c r="B105" i="1"/>
</calcChain>
</file>

<file path=xl/sharedStrings.xml><?xml version="1.0" encoding="utf-8"?>
<sst xmlns="http://schemas.openxmlformats.org/spreadsheetml/2006/main" count="271" uniqueCount="120">
  <si>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</si>
  <si>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</si>
  <si>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</si>
  <si>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</si>
  <si>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</si>
  <si>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</si>
  <si>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</si>
  <si>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</si>
  <si>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</si>
  <si>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</si>
  <si>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</si>
  <si>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</si>
  <si>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</si>
  <si>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</si>
  <si>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</si>
  <si>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</si>
  <si>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</si>
  <si>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</si>
  <si>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</si>
  <si>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</si>
  <si>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</si>
  <si>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</si>
  <si>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</si>
  <si>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</si>
  <si>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</si>
  <si>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herav uspesifiserte tapsavsetninger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</si>
  <si>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</si>
  <si>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</si>
  <si>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</si>
  <si>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</si>
  <si>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</si>
  <si>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</si>
  <si>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</si>
  <si>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</si>
  <si>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</si>
  <si>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</si>
  <si>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</si>
  <si>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</si>
  <si>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</si>
  <si>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</si>
  <si>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</si>
  <si>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</si>
  <si>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</si>
  <si>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</si>
  <si>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</si>
  <si>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</si>
  <si>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</si>
  <si>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</si>
  <si>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</si>
  <si>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</si>
  <si>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</si>
  <si>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</si>
  <si>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</si>
  <si>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</si>
  <si>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</si>
  <si>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</si>
  <si>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</si>
  <si>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</si>
  <si>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</si>
  <si>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</si>
  <si>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</si>
  <si>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</si>
  <si>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</si>
  <si>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</si>
  <si>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</si>
  <si>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</si>
  <si>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</si>
  <si>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</si>
  <si>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</si>
  <si>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</si>
  <si>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</si>
  <si>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</si>
  <si>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Tapsavsetninger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</si>
  <si>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</si>
  <si>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</si>
  <si>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</si>
  <si>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</si>
  <si>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</si>
  <si>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</si>
  <si>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</si>
  <si>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</si>
  <si>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</si>
  <si>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</si>
  <si>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</si>
  <si>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</si>
  <si>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</si>
  <si>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</si>
  <si>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</si>
  <si>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</si>
  <si>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</si>
  <si>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 xml:space="preserve"> herav netto gevinst valuta og fin. derivater</t>
  </si>
  <si>
    <t>Kursreguleringsfond</t>
  </si>
  <si>
    <t>Skatt på ordinært resultat</t>
  </si>
  <si>
    <t>Resultat av ordinær drift etter skatt</t>
  </si>
  <si>
    <t>Nto. verdiendr. og gev./tap på valuta/verdipapirer</t>
  </si>
  <si>
    <t>Gjeld v. utstedelse av verdipapirer</t>
  </si>
  <si>
    <t xml:space="preserve">Avsetninger til tap av utlån </t>
  </si>
  <si>
    <t xml:space="preserve">Bankinnskudd </t>
  </si>
  <si>
    <t>Andre eiendeler</t>
  </si>
  <si>
    <t>Andre inntekter og kostnader</t>
  </si>
  <si>
    <t>Endring i kursreguleringsfond</t>
  </si>
  <si>
    <t>Skattekostnad</t>
  </si>
  <si>
    <t xml:space="preserve">10 kredittforetak  </t>
  </si>
  <si>
    <t>Mill. kr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</si>
  <si>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</si>
  <si>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</si>
  <si>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</si>
  <si>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</si>
  <si>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</si>
  <si>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Foreløpige tall</t>
  </si>
  <si>
    <t>SAMTLIGE NORSKE BANKER</t>
  </si>
  <si>
    <t>Kjernekapitaldekning</t>
  </si>
  <si>
    <t>Utbytte og andre inntekter av verdip. med variabel avkastning</t>
  </si>
  <si>
    <t>Utbytte, andre innt. av verdipap. m. var. avkast.</t>
  </si>
  <si>
    <t>18 finansieringsselskaper</t>
  </si>
  <si>
    <t>1. kvartal 2004</t>
  </si>
  <si>
    <t>1. kvartal 2003</t>
  </si>
  <si>
    <t>6 livselskaper</t>
  </si>
  <si>
    <t>6 selskaper</t>
  </si>
  <si>
    <t>44 skadeforsikringsselskaper i mill. kroner og prosent av premieinntekter f.e.r.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</si>
</sst>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u/>
      <sz val="7.5"/>
      <color indexed="12"/>
      <name val="Arial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8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72" fontId="0" fillId="0" borderId="9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right"/>
    </xf>
    <xf numFmtId="2" fontId="7" fillId="0" borderId="10" xfId="2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2" applyNumberFormat="1" applyFont="1" applyBorder="1" applyAlignment="1">
      <alignment horizontal="right"/>
    </xf>
    <xf numFmtId="2" fontId="6" fillId="0" borderId="1" xfId="2" applyNumberFormat="1" applyFont="1" applyBorder="1"/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/>
    <xf numFmtId="2" fontId="6" fillId="0" borderId="8" xfId="2" applyNumberFormat="1" applyFont="1" applyBorder="1" applyAlignment="1">
      <alignment horizontal="right"/>
    </xf>
    <xf numFmtId="2" fontId="6" fillId="0" borderId="8" xfId="2" applyNumberFormat="1" applyFont="1" applyBorder="1"/>
    <xf numFmtId="0" fontId="6" fillId="0" borderId="7" xfId="0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5" fillId="0" borderId="1" xfId="0" applyNumberFormat="1" applyFont="1" applyBorder="1"/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9" fillId="0" borderId="4" xfId="0" applyNumberFormat="1" applyFont="1" applyFill="1" applyBorder="1" applyAlignment="1"/>
    <xf numFmtId="3" fontId="19" fillId="0" borderId="1" xfId="0" applyNumberFormat="1" applyFont="1" applyFill="1" applyBorder="1" applyAlignment="1"/>
    <xf numFmtId="1" fontId="20" fillId="0" borderId="0" xfId="0" applyNumberFormat="1" applyFont="1" applyFill="1" applyBorder="1" applyAlignment="1"/>
    <xf numFmtId="1" fontId="20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2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0" borderId="8" xfId="2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2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2" fontId="6" fillId="0" borderId="10" xfId="0" applyNumberFormat="1" applyFont="1" applyBorder="1"/>
    <xf numFmtId="3" fontId="7" fillId="0" borderId="5" xfId="0" applyNumberFormat="1" applyFont="1" applyBorder="1"/>
    <xf numFmtId="0" fontId="7" fillId="0" borderId="0" xfId="0" applyFont="1"/>
    <xf numFmtId="9" fontId="7" fillId="2" borderId="8" xfId="2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2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2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10" xfId="3" applyNumberFormat="1" applyFont="1" applyBorder="1"/>
    <xf numFmtId="3" fontId="6" fillId="0" borderId="1" xfId="3" applyNumberFormat="1" applyFont="1" applyBorder="1"/>
    <xf numFmtId="3" fontId="7" fillId="0" borderId="6" xfId="3" applyNumberFormat="1" applyFont="1" applyBorder="1"/>
    <xf numFmtId="172" fontId="6" fillId="0" borderId="10" xfId="3" applyNumberFormat="1" applyFont="1" applyBorder="1"/>
    <xf numFmtId="172" fontId="6" fillId="0" borderId="1" xfId="3" applyNumberFormat="1" applyFont="1" applyBorder="1"/>
    <xf numFmtId="172" fontId="7" fillId="0" borderId="6" xfId="3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/>
    <xf numFmtId="179" fontId="6" fillId="0" borderId="2" xfId="0" applyNumberFormat="1" applyFont="1" applyBorder="1"/>
    <xf numFmtId="179" fontId="6" fillId="0" borderId="11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3" xfId="3" applyNumberFormat="1" applyFont="1" applyBorder="1"/>
    <xf numFmtId="172" fontId="5" fillId="0" borderId="10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3" applyNumberFormat="1" applyFont="1" applyBorder="1" applyAlignment="1"/>
    <xf numFmtId="172" fontId="7" fillId="0" borderId="6" xfId="3" applyNumberFormat="1" applyFont="1" applyBorder="1" applyAlignment="1"/>
    <xf numFmtId="2" fontId="6" fillId="0" borderId="1" xfId="2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172" fontId="0" fillId="0" borderId="10" xfId="0" applyNumberFormat="1" applyBorder="1"/>
    <xf numFmtId="3" fontId="1" fillId="0" borderId="8" xfId="0" applyNumberFormat="1" applyFont="1" applyBorder="1" applyAlignment="1">
      <alignment horizontal="right"/>
    </xf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172" fontId="0" fillId="0" borderId="1" xfId="0" applyNumberFormat="1" applyBorder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3" borderId="6" xfId="0" applyNumberFormat="1" applyFont="1" applyFill="1" applyBorder="1" applyAlignment="1"/>
    <xf numFmtId="2" fontId="5" fillId="0" borderId="1" xfId="0" applyNumberFormat="1" applyFont="1" applyFill="1" applyBorder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72" fontId="0" fillId="0" borderId="8" xfId="0" applyNumberFormat="1" applyBorder="1"/>
    <xf numFmtId="172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172" fontId="0" fillId="0" borderId="6" xfId="0" applyNumberFormat="1" applyBorder="1"/>
    <xf numFmtId="172" fontId="7" fillId="0" borderId="6" xfId="0" applyNumberFormat="1" applyFont="1" applyBorder="1"/>
    <xf numFmtId="0" fontId="6" fillId="0" borderId="6" xfId="0" applyFont="1" applyBorder="1"/>
    <xf numFmtId="0" fontId="18" fillId="0" borderId="0" xfId="1" applyAlignment="1" applyProtection="1"/>
    <xf numFmtId="43" fontId="0" fillId="0" borderId="0" xfId="3" applyFont="1"/>
    <xf numFmtId="3" fontId="0" fillId="0" borderId="8" xfId="0" applyNumberFormat="1" applyBorder="1"/>
    <xf numFmtId="1" fontId="6" fillId="0" borderId="7" xfId="2" applyNumberFormat="1" applyFont="1" applyBorder="1" applyAlignment="1">
      <alignment horizontal="right"/>
    </xf>
    <xf numFmtId="1" fontId="0" fillId="0" borderId="0" xfId="0" applyNumberFormat="1"/>
    <xf numFmtId="3" fontId="7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3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1" xfId="2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2" fontId="7" fillId="0" borderId="8" xfId="0" applyNumberFormat="1" applyFont="1" applyBorder="1"/>
    <xf numFmtId="0" fontId="3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2" fontId="6" fillId="0" borderId="8" xfId="0" applyNumberFormat="1" applyFont="1" applyBorder="1"/>
    <xf numFmtId="1" fontId="6" fillId="0" borderId="10" xfId="2" applyNumberFormat="1" applyFont="1" applyBorder="1" applyAlignment="1">
      <alignment horizontal="right"/>
    </xf>
    <xf numFmtId="1" fontId="6" fillId="0" borderId="1" xfId="2" applyNumberFormat="1" applyFont="1" applyBorder="1" applyAlignment="1">
      <alignment horizontal="right"/>
    </xf>
    <xf numFmtId="0" fontId="0" fillId="0" borderId="8" xfId="0" applyBorder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2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2" fontId="21" fillId="0" borderId="1" xfId="2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2" fontId="22" fillId="0" borderId="1" xfId="2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3" fillId="0" borderId="10" xfId="0" applyNumberFormat="1" applyFont="1" applyBorder="1"/>
    <xf numFmtId="2" fontId="23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3" fillId="0" borderId="8" xfId="0" applyNumberFormat="1" applyFont="1" applyBorder="1"/>
    <xf numFmtId="2" fontId="7" fillId="0" borderId="8" xfId="2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2" fontId="22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22" fillId="0" borderId="8" xfId="0" applyNumberFormat="1" applyFont="1" applyBorder="1"/>
    <xf numFmtId="0" fontId="6" fillId="0" borderId="5" xfId="0" applyFont="1" applyBorder="1" applyAlignment="1">
      <alignment horizontal="left"/>
    </xf>
    <xf numFmtId="182" fontId="3" fillId="0" borderId="8" xfId="2" applyNumberFormat="1" applyFont="1" applyBorder="1" applyAlignment="1">
      <alignment horizontal="right"/>
    </xf>
    <xf numFmtId="182" fontId="3" fillId="0" borderId="8" xfId="2" applyNumberFormat="1" applyFont="1" applyBorder="1" applyAlignment="1">
      <alignment horizontal="center"/>
    </xf>
    <xf numFmtId="172" fontId="24" fillId="0" borderId="12" xfId="0" applyNumberFormat="1" applyFont="1" applyBorder="1" applyAlignment="1">
      <alignment horizontal="right"/>
    </xf>
    <xf numFmtId="0" fontId="24" fillId="0" borderId="0" xfId="0" applyFont="1"/>
    <xf numFmtId="179" fontId="3" fillId="0" borderId="10" xfId="0" applyNumberFormat="1" applyFont="1" applyBorder="1" applyAlignment="1">
      <alignment horizontal="right"/>
    </xf>
    <xf numFmtId="172" fontId="3" fillId="0" borderId="10" xfId="0" applyNumberFormat="1" applyFont="1" applyBorder="1"/>
    <xf numFmtId="179" fontId="3" fillId="0" borderId="8" xfId="0" applyNumberFormat="1" applyFont="1" applyBorder="1" applyAlignment="1">
      <alignment horizontal="right"/>
    </xf>
    <xf numFmtId="172" fontId="25" fillId="0" borderId="8" xfId="0" applyNumberFormat="1" applyFont="1" applyBorder="1"/>
    <xf numFmtId="182" fontId="3" fillId="0" borderId="6" xfId="0" applyNumberFormat="1" applyFont="1" applyFill="1" applyBorder="1" applyAlignment="1">
      <alignment horizontal="right"/>
    </xf>
    <xf numFmtId="182" fontId="3" fillId="0" borderId="6" xfId="0" applyNumberFormat="1" applyFont="1" applyFill="1" applyBorder="1"/>
    <xf numFmtId="182" fontId="6" fillId="0" borderId="6" xfId="0" applyNumberFormat="1" applyFont="1" applyBorder="1" applyAlignment="1">
      <alignment horizontal="right"/>
    </xf>
    <xf numFmtId="182" fontId="6" fillId="3" borderId="6" xfId="0" applyNumberFormat="1" applyFont="1" applyFill="1" applyBorder="1"/>
    <xf numFmtId="182" fontId="3" fillId="3" borderId="6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</cellXfs>
  <cellStyles count="4">
    <cellStyle name="Hyperkobling" xfId="1" builtinId="8"/>
    <cellStyle name="Komma" xfId="3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tabSelected="1" zoomScaleNormal="75" zoomScaleSheetLayoutView="75" workbookViewId="0"/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71" t="s">
        <v>0</v>
      </c>
      <c r="B1" s="7"/>
      <c r="D1" s="8"/>
      <c r="E1" s="74"/>
      <c r="F1" s="9"/>
      <c r="G1" s="9"/>
    </row>
    <row r="2" spans="1:7" ht="15" x14ac:dyDescent="0.2">
      <c r="A2" s="13" t="s">
        <v>109</v>
      </c>
      <c r="B2" s="14"/>
      <c r="C2" s="10"/>
      <c r="D2" s="11"/>
      <c r="E2" s="12"/>
    </row>
    <row r="3" spans="1:7" ht="15" x14ac:dyDescent="0.2">
      <c r="A3" s="169"/>
      <c r="B3" s="14"/>
      <c r="C3" s="10"/>
      <c r="D3" s="11"/>
      <c r="E3" s="12"/>
    </row>
    <row r="4" spans="1:7" ht="15.75" x14ac:dyDescent="0.25">
      <c r="A4" s="58" t="s">
        <v>110</v>
      </c>
      <c r="B4" s="169"/>
      <c r="D4" s="11"/>
      <c r="E4" s="57"/>
    </row>
    <row r="5" spans="1:7" ht="15" x14ac:dyDescent="0.2">
      <c r="A5" s="32"/>
      <c r="B5" s="56"/>
      <c r="C5" s="56"/>
      <c r="D5" s="11"/>
      <c r="E5" s="57"/>
    </row>
    <row r="6" spans="1:7" x14ac:dyDescent="0.2">
      <c r="A6" s="17" t="s">
        <v>1</v>
      </c>
      <c r="B6" s="255" t="s">
        <v>115</v>
      </c>
      <c r="C6" s="256"/>
      <c r="D6" s="255" t="s">
        <v>116</v>
      </c>
      <c r="E6" s="256"/>
      <c r="F6" s="257">
        <v>2003</v>
      </c>
      <c r="G6" s="258"/>
    </row>
    <row r="7" spans="1:7" s="33" customFormat="1" x14ac:dyDescent="0.2">
      <c r="A7" s="59"/>
      <c r="B7" s="67" t="s">
        <v>2</v>
      </c>
      <c r="C7" s="67" t="s">
        <v>3</v>
      </c>
      <c r="D7" s="67" t="s">
        <v>2</v>
      </c>
      <c r="E7" s="68" t="s">
        <v>4</v>
      </c>
      <c r="F7" s="67" t="s">
        <v>2</v>
      </c>
      <c r="G7" s="68" t="s">
        <v>4</v>
      </c>
    </row>
    <row r="8" spans="1:7" x14ac:dyDescent="0.2">
      <c r="A8" s="78" t="s">
        <v>5</v>
      </c>
      <c r="B8" s="99">
        <v>16411.339</v>
      </c>
      <c r="C8" s="96">
        <v>4.0830072584522297</v>
      </c>
      <c r="D8" s="97">
        <v>25586.464</v>
      </c>
      <c r="E8" s="98">
        <v>6.9604241509147053</v>
      </c>
      <c r="F8" s="99">
        <v>86608.868999999992</v>
      </c>
      <c r="G8" s="173">
        <v>5.6232070084126438</v>
      </c>
    </row>
    <row r="9" spans="1:7" x14ac:dyDescent="0.2">
      <c r="A9" s="78" t="s">
        <v>6</v>
      </c>
      <c r="B9" s="99">
        <v>8918.5689999999995</v>
      </c>
      <c r="C9" s="96">
        <v>2.2188672089466337</v>
      </c>
      <c r="D9" s="97">
        <v>17915.973999999998</v>
      </c>
      <c r="E9" s="98">
        <v>4.8737792809807532</v>
      </c>
      <c r="F9" s="99">
        <v>56108.02</v>
      </c>
      <c r="G9" s="174">
        <v>3.6428949475388808</v>
      </c>
    </row>
    <row r="10" spans="1:7" x14ac:dyDescent="0.2">
      <c r="A10" s="61" t="s">
        <v>7</v>
      </c>
      <c r="B10" s="108">
        <v>7492.77</v>
      </c>
      <c r="C10" s="109">
        <v>1.864140049505596</v>
      </c>
      <c r="D10" s="110">
        <v>7670.49</v>
      </c>
      <c r="E10" s="111">
        <v>2.0866448699339522</v>
      </c>
      <c r="F10" s="108">
        <v>30500.848999999995</v>
      </c>
      <c r="G10" s="175">
        <v>1.980312060873763</v>
      </c>
    </row>
    <row r="11" spans="1:7" x14ac:dyDescent="0.2">
      <c r="A11" s="78" t="s">
        <v>112</v>
      </c>
      <c r="B11" s="99">
        <v>275.26900000000006</v>
      </c>
      <c r="C11" s="96">
        <v>6.84846815379834E-2</v>
      </c>
      <c r="D11" s="97">
        <v>164.68700000000001</v>
      </c>
      <c r="E11" s="98">
        <v>4.4800695091814571E-2</v>
      </c>
      <c r="F11" s="99">
        <v>2531.5570000000002</v>
      </c>
      <c r="G11" s="174">
        <v>0.16436502668792602</v>
      </c>
    </row>
    <row r="12" spans="1:7" x14ac:dyDescent="0.2">
      <c r="A12" s="78" t="s">
        <v>8</v>
      </c>
      <c r="B12" s="99">
        <v>2762.1450000000004</v>
      </c>
      <c r="C12" s="96">
        <v>0.6871991422453424</v>
      </c>
      <c r="D12" s="97">
        <v>2361.2449999999999</v>
      </c>
      <c r="E12" s="98">
        <v>0.64234224487708014</v>
      </c>
      <c r="F12" s="99">
        <v>10131.893</v>
      </c>
      <c r="G12" s="174">
        <v>0.65782791513057404</v>
      </c>
    </row>
    <row r="13" spans="1:7" x14ac:dyDescent="0.2">
      <c r="A13" s="78" t="s">
        <v>9</v>
      </c>
      <c r="B13" s="100">
        <v>766.09</v>
      </c>
      <c r="C13" s="96">
        <v>0.19059694218903581</v>
      </c>
      <c r="D13" s="101">
        <v>746.49700000000007</v>
      </c>
      <c r="E13" s="98">
        <v>0.20307361530633444</v>
      </c>
      <c r="F13" s="100">
        <v>3116.5910000000003</v>
      </c>
      <c r="G13" s="174">
        <v>0.2023492115288536</v>
      </c>
    </row>
    <row r="14" spans="1:7" x14ac:dyDescent="0.2">
      <c r="A14" s="69" t="s">
        <v>10</v>
      </c>
      <c r="B14" s="99">
        <v>934.30900000000008</v>
      </c>
      <c r="C14" s="96">
        <v>0.23244845704773051</v>
      </c>
      <c r="D14" s="97">
        <v>530.66699999999992</v>
      </c>
      <c r="E14" s="98">
        <v>0.14436021338835461</v>
      </c>
      <c r="F14" s="99">
        <v>3266.7010000000005</v>
      </c>
      <c r="G14" s="174">
        <v>0.21209532198819725</v>
      </c>
    </row>
    <row r="15" spans="1:7" x14ac:dyDescent="0.2">
      <c r="A15" s="60" t="s">
        <v>90</v>
      </c>
      <c r="B15" s="128">
        <v>312.64499999999998</v>
      </c>
      <c r="C15" s="129">
        <v>7.7783525422197269E-2</v>
      </c>
      <c r="D15" s="130">
        <v>441.57800000000003</v>
      </c>
      <c r="E15" s="131">
        <v>0.12012485100374223</v>
      </c>
      <c r="F15" s="128">
        <v>1763.3</v>
      </c>
      <c r="G15" s="176">
        <v>0.11448482161721815</v>
      </c>
    </row>
    <row r="16" spans="1:7" x14ac:dyDescent="0.2">
      <c r="A16" s="78" t="s">
        <v>11</v>
      </c>
      <c r="B16" s="87">
        <v>327.70900000000006</v>
      </c>
      <c r="C16" s="85">
        <v>8.1531325729126802E-2</v>
      </c>
      <c r="D16" s="112">
        <v>219.505</v>
      </c>
      <c r="E16" s="183">
        <v>5.9713132039133365E-2</v>
      </c>
      <c r="F16" s="87">
        <v>971.31600000000014</v>
      </c>
      <c r="G16" s="85">
        <v>6.3064106501417735E-2</v>
      </c>
    </row>
    <row r="17" spans="1:9" x14ac:dyDescent="0.2">
      <c r="A17" s="78" t="s">
        <v>12</v>
      </c>
      <c r="B17" s="29">
        <v>5200.3810000000003</v>
      </c>
      <c r="C17" s="63">
        <v>1.2938123677609161</v>
      </c>
      <c r="D17" s="113">
        <v>5027.192</v>
      </c>
      <c r="E17" s="183">
        <v>1.3675742223734082</v>
      </c>
      <c r="F17" s="29">
        <v>20463.946</v>
      </c>
      <c r="G17" s="63">
        <v>1.3286515098930329</v>
      </c>
    </row>
    <row r="18" spans="1:9" x14ac:dyDescent="0.2">
      <c r="A18" s="60" t="s">
        <v>13</v>
      </c>
      <c r="B18" s="26">
        <v>3204.4169999999999</v>
      </c>
      <c r="C18" s="27">
        <v>0.79723280776222571</v>
      </c>
      <c r="D18" s="26">
        <v>3068.7759999999998</v>
      </c>
      <c r="E18" s="183">
        <v>0.83481572850970831</v>
      </c>
      <c r="F18" s="26">
        <v>12720.95</v>
      </c>
      <c r="G18" s="27">
        <v>0.82592621309564518</v>
      </c>
    </row>
    <row r="19" spans="1:9" x14ac:dyDescent="0.2">
      <c r="A19" s="78" t="s">
        <v>14</v>
      </c>
      <c r="B19" s="29">
        <v>358.17800000000005</v>
      </c>
      <c r="C19" s="63">
        <v>8.9111764361086129E-2</v>
      </c>
      <c r="D19" s="29">
        <v>377.625</v>
      </c>
      <c r="E19" s="183">
        <v>0.10272737061241309</v>
      </c>
      <c r="F19" s="29">
        <v>1467.06</v>
      </c>
      <c r="G19" s="63">
        <v>9.5251007997366341E-2</v>
      </c>
    </row>
    <row r="20" spans="1:9" x14ac:dyDescent="0.2">
      <c r="A20" s="78" t="s">
        <v>15</v>
      </c>
      <c r="B20" s="29">
        <v>1639.1109999999996</v>
      </c>
      <c r="C20" s="63">
        <v>0.40779744482816982</v>
      </c>
      <c r="D20" s="29">
        <v>851</v>
      </c>
      <c r="E20" s="184">
        <v>0.23150213145624243</v>
      </c>
      <c r="F20" s="29">
        <v>3521.1710000000007</v>
      </c>
      <c r="G20" s="63">
        <v>0.22861715749941686</v>
      </c>
    </row>
    <row r="21" spans="1:9" x14ac:dyDescent="0.2">
      <c r="A21" s="61" t="s">
        <v>16</v>
      </c>
      <c r="B21" s="114">
        <v>3828.4420000000009</v>
      </c>
      <c r="C21" s="115">
        <v>0.95248513692657122</v>
      </c>
      <c r="D21" s="114">
        <v>3944.28</v>
      </c>
      <c r="E21" s="115">
        <v>1.0729838155819369</v>
      </c>
      <c r="F21" s="114">
        <v>18833.547999999995</v>
      </c>
      <c r="G21" s="115">
        <v>1.2227955442632086</v>
      </c>
    </row>
    <row r="22" spans="1:9" x14ac:dyDescent="0.2">
      <c r="A22" s="78" t="s">
        <v>17</v>
      </c>
      <c r="B22" s="29">
        <v>507.04900000000004</v>
      </c>
      <c r="C22" s="63">
        <v>0.12614965466199587</v>
      </c>
      <c r="D22" s="29">
        <v>1774.0670000000002</v>
      </c>
      <c r="E22" s="63">
        <v>0.48260903859715826</v>
      </c>
      <c r="F22" s="29">
        <v>6824.107</v>
      </c>
      <c r="G22" s="63">
        <v>0.44306508965678543</v>
      </c>
    </row>
    <row r="23" spans="1:9" x14ac:dyDescent="0.2">
      <c r="A23" s="78" t="s">
        <v>70</v>
      </c>
      <c r="B23" s="99">
        <v>1310.7059999999999</v>
      </c>
      <c r="C23" s="96">
        <v>0.32609295997705534</v>
      </c>
      <c r="D23" s="97">
        <v>-22.2</v>
      </c>
      <c r="E23" s="98">
        <v>-6.0391860379889325E-3</v>
      </c>
      <c r="F23" s="99">
        <v>352.56200000000001</v>
      </c>
      <c r="G23" s="174">
        <v>2.2890601530658236E-2</v>
      </c>
    </row>
    <row r="24" spans="1:9" x14ac:dyDescent="0.2">
      <c r="A24" s="61" t="s">
        <v>18</v>
      </c>
      <c r="B24" s="23">
        <v>4632.0990000000011</v>
      </c>
      <c r="C24" s="62">
        <v>1.1524284422416307</v>
      </c>
      <c r="D24" s="23">
        <v>2148.0130000000017</v>
      </c>
      <c r="E24" s="62">
        <v>0.58433559094678977</v>
      </c>
      <c r="F24" s="23">
        <v>12362.002999999995</v>
      </c>
      <c r="G24" s="62">
        <v>0.80262105613708146</v>
      </c>
    </row>
    <row r="25" spans="1:9" x14ac:dyDescent="0.2">
      <c r="A25" s="187" t="s">
        <v>92</v>
      </c>
      <c r="B25" s="171">
        <v>1219.7929999999999</v>
      </c>
      <c r="C25" s="172">
        <v>0.30347454725109391</v>
      </c>
      <c r="D25" s="171">
        <v>531.66499999999996</v>
      </c>
      <c r="E25" s="172">
        <v>0.14463170472465703</v>
      </c>
      <c r="F25" s="171">
        <v>2135.9790000000003</v>
      </c>
      <c r="G25" s="172">
        <v>0.13868154868322125</v>
      </c>
    </row>
    <row r="26" spans="1:9" x14ac:dyDescent="0.2">
      <c r="A26" s="80" t="s">
        <v>93</v>
      </c>
      <c r="B26" s="114">
        <v>3412.3060000000014</v>
      </c>
      <c r="C26" s="115">
        <v>0.84895389499053675</v>
      </c>
      <c r="D26" s="114">
        <v>1616.3480000000018</v>
      </c>
      <c r="E26" s="115">
        <v>0.43970388622213274</v>
      </c>
      <c r="F26" s="114">
        <v>10226.023999999994</v>
      </c>
      <c r="G26" s="115">
        <v>0.66393950745386021</v>
      </c>
    </row>
    <row r="27" spans="1:9" ht="14.25" customHeight="1" x14ac:dyDescent="0.2">
      <c r="A27" s="79"/>
      <c r="B27" s="56"/>
      <c r="C27" s="56"/>
      <c r="D27" s="56"/>
      <c r="E27" s="56"/>
    </row>
    <row r="28" spans="1:9" x14ac:dyDescent="0.2">
      <c r="A28" s="64" t="s">
        <v>19</v>
      </c>
      <c r="B28" s="86">
        <v>38077</v>
      </c>
      <c r="C28" s="214" t="s">
        <v>20</v>
      </c>
      <c r="D28" s="86">
        <v>37711</v>
      </c>
      <c r="F28" s="86">
        <v>37986</v>
      </c>
    </row>
    <row r="29" spans="1:9" x14ac:dyDescent="0.2">
      <c r="A29" s="65"/>
      <c r="B29" s="66" t="s">
        <v>2</v>
      </c>
      <c r="C29" s="65"/>
      <c r="D29" s="66" t="s">
        <v>21</v>
      </c>
      <c r="F29" s="66" t="s">
        <v>21</v>
      </c>
    </row>
    <row r="30" spans="1:9" x14ac:dyDescent="0.2">
      <c r="A30" s="78" t="s">
        <v>71</v>
      </c>
      <c r="B30" s="45">
        <v>1606683.2280000001</v>
      </c>
      <c r="C30" s="208">
        <v>7.1780401653121162</v>
      </c>
      <c r="D30" s="45">
        <v>1499078.753</v>
      </c>
      <c r="F30" s="45">
        <v>1567209.6370000001</v>
      </c>
      <c r="I30" s="102"/>
    </row>
    <row r="31" spans="1:9" x14ac:dyDescent="0.2">
      <c r="A31" s="78" t="s">
        <v>22</v>
      </c>
      <c r="B31" s="45">
        <v>1231650.9569999999</v>
      </c>
      <c r="C31" s="208">
        <v>7.3357364934771629</v>
      </c>
      <c r="D31" s="45">
        <v>1147475.2</v>
      </c>
      <c r="F31" s="45">
        <v>1198405.9909999999</v>
      </c>
      <c r="I31" s="102"/>
    </row>
    <row r="32" spans="1:9" x14ac:dyDescent="0.2">
      <c r="A32" s="78" t="s">
        <v>96</v>
      </c>
      <c r="B32" s="45">
        <v>20893.0995</v>
      </c>
      <c r="C32" s="208">
        <v>-5.7568199228583472</v>
      </c>
      <c r="D32" s="45">
        <v>22169.348999999998</v>
      </c>
      <c r="F32" s="45">
        <v>21057.326999999997</v>
      </c>
      <c r="I32" s="102"/>
    </row>
    <row r="33" spans="1:9" x14ac:dyDescent="0.2">
      <c r="A33" s="78" t="s">
        <v>25</v>
      </c>
      <c r="B33" s="45">
        <v>9518.02</v>
      </c>
      <c r="C33" s="208">
        <v>1.6132429598707532</v>
      </c>
      <c r="D33" s="45">
        <v>9366.9089999999997</v>
      </c>
      <c r="F33" s="45">
        <v>9374.5400000000009</v>
      </c>
      <c r="I33" s="102"/>
    </row>
    <row r="34" spans="1:9" x14ac:dyDescent="0.2">
      <c r="A34" s="78" t="s">
        <v>23</v>
      </c>
      <c r="B34" s="45">
        <v>827962.56799999997</v>
      </c>
      <c r="C34" s="208">
        <v>3.7069438339834671</v>
      </c>
      <c r="D34" s="45">
        <v>798367.53200000001</v>
      </c>
      <c r="F34" s="45">
        <v>815613.21600000001</v>
      </c>
      <c r="I34" s="102"/>
    </row>
    <row r="35" spans="1:9" x14ac:dyDescent="0.2">
      <c r="A35" s="116" t="s">
        <v>24</v>
      </c>
      <c r="B35" s="117">
        <v>373876.19199999998</v>
      </c>
      <c r="C35" s="209">
        <v>15.242564396214586</v>
      </c>
      <c r="D35" s="117">
        <v>324425.43600000005</v>
      </c>
      <c r="F35" s="117">
        <v>356929</v>
      </c>
      <c r="I35" s="103"/>
    </row>
    <row r="36" spans="1:9" x14ac:dyDescent="0.2">
      <c r="A36" s="116" t="s">
        <v>111</v>
      </c>
      <c r="B36" s="234">
        <v>9.2999999999999999E-2</v>
      </c>
      <c r="C36" s="235"/>
      <c r="D36" s="234">
        <v>9.5000000000000001E-2</v>
      </c>
      <c r="E36" s="118"/>
      <c r="F36" s="234">
        <v>9.7000000000000003E-2</v>
      </c>
      <c r="G36" s="38"/>
    </row>
    <row r="37" spans="1:9" x14ac:dyDescent="0.2">
      <c r="A37" s="70"/>
      <c r="B37" s="118"/>
      <c r="C37" s="118"/>
      <c r="D37" s="118"/>
      <c r="E37" s="118"/>
      <c r="F37" s="37"/>
      <c r="G37" s="38"/>
    </row>
    <row r="44" spans="1:9" x14ac:dyDescent="0.2">
      <c r="H44" s="178"/>
    </row>
    <row r="55" spans="8:8" x14ac:dyDescent="0.2">
      <c r="H55" s="178"/>
    </row>
    <row r="58" spans="8:8" x14ac:dyDescent="0.2">
      <c r="H58" s="178"/>
    </row>
    <row r="60" spans="8:8" x14ac:dyDescent="0.2">
      <c r="H60" s="178"/>
    </row>
    <row r="64" spans="8:8" x14ac:dyDescent="0.2">
      <c r="H64" s="189"/>
    </row>
    <row r="65" spans="8:10" x14ac:dyDescent="0.2">
      <c r="H65" s="189"/>
      <c r="J65" s="188"/>
    </row>
    <row r="66" spans="8:10" x14ac:dyDescent="0.2">
      <c r="H66" s="189"/>
    </row>
    <row r="67" spans="8:10" x14ac:dyDescent="0.2">
      <c r="H67" s="189"/>
    </row>
    <row r="68" spans="8:10" x14ac:dyDescent="0.2">
      <c r="H68" s="189"/>
    </row>
    <row r="69" spans="8:10" x14ac:dyDescent="0.2">
      <c r="H69" s="189"/>
    </row>
    <row r="70" spans="8:10" x14ac:dyDescent="0.2">
      <c r="H70" s="189"/>
    </row>
    <row r="71" spans="8:10" x14ac:dyDescent="0.2">
      <c r="H71" s="189"/>
    </row>
    <row r="72" spans="8:10" x14ac:dyDescent="0.2">
      <c r="H72" s="189"/>
    </row>
    <row r="73" spans="8:10" x14ac:dyDescent="0.2">
      <c r="H73" s="189"/>
    </row>
    <row r="74" spans="8:10" x14ac:dyDescent="0.2">
      <c r="H74" s="189"/>
    </row>
    <row r="75" spans="8:10" x14ac:dyDescent="0.2">
      <c r="H75" s="189"/>
    </row>
    <row r="76" spans="8:10" x14ac:dyDescent="0.2">
      <c r="H76" s="189"/>
    </row>
    <row r="77" spans="8:10" x14ac:dyDescent="0.2">
      <c r="H77" s="189"/>
    </row>
    <row r="78" spans="8:10" x14ac:dyDescent="0.2">
      <c r="H78" s="189"/>
    </row>
    <row r="79" spans="8:10" x14ac:dyDescent="0.2">
      <c r="H79" s="189"/>
    </row>
    <row r="80" spans="8:10" x14ac:dyDescent="0.2">
      <c r="H80" s="189"/>
    </row>
    <row r="81" spans="1:8" x14ac:dyDescent="0.2">
      <c r="H81" s="189"/>
    </row>
    <row r="82" spans="1:8" x14ac:dyDescent="0.2">
      <c r="H82" s="189"/>
    </row>
    <row r="83" spans="1:8" x14ac:dyDescent="0.2">
      <c r="H83" s="189"/>
    </row>
    <row r="84" spans="1:8" x14ac:dyDescent="0.2">
      <c r="H84" s="189"/>
    </row>
    <row r="85" spans="1:8" x14ac:dyDescent="0.2">
      <c r="H85" s="189"/>
    </row>
    <row r="86" spans="1:8" x14ac:dyDescent="0.2">
      <c r="F86" s="32"/>
      <c r="G86" s="32"/>
    </row>
    <row r="87" spans="1:8" ht="15.75" x14ac:dyDescent="0.25">
      <c r="A87" s="15" t="s">
        <v>26</v>
      </c>
      <c r="D87" s="10"/>
      <c r="E87" s="10"/>
    </row>
    <row r="88" spans="1:8" x14ac:dyDescent="0.2">
      <c r="A88" s="32" t="s">
        <v>102</v>
      </c>
      <c r="B88" s="10"/>
      <c r="C88" s="10"/>
      <c r="D88" s="10"/>
      <c r="E88" s="10"/>
    </row>
    <row r="89" spans="1:8" x14ac:dyDescent="0.2">
      <c r="A89" s="17" t="s">
        <v>1</v>
      </c>
      <c r="B89" s="255" t="s">
        <v>115</v>
      </c>
      <c r="C89" s="256"/>
      <c r="D89" s="255" t="s">
        <v>116</v>
      </c>
      <c r="E89" s="256"/>
      <c r="F89" s="257">
        <v>2003</v>
      </c>
      <c r="G89" s="258"/>
    </row>
    <row r="90" spans="1:8" x14ac:dyDescent="0.2">
      <c r="A90" s="72"/>
      <c r="B90" s="81" t="s">
        <v>2</v>
      </c>
      <c r="C90" s="81" t="s">
        <v>3</v>
      </c>
      <c r="D90" s="81" t="s">
        <v>2</v>
      </c>
      <c r="E90" s="82" t="s">
        <v>4</v>
      </c>
      <c r="F90" s="81" t="s">
        <v>2</v>
      </c>
      <c r="G90" s="82" t="s">
        <v>4</v>
      </c>
    </row>
    <row r="91" spans="1:8" x14ac:dyDescent="0.2">
      <c r="A91" s="18" t="s">
        <v>5</v>
      </c>
      <c r="B91" s="19">
        <v>2710.9</v>
      </c>
      <c r="C91" s="20">
        <v>3.34</v>
      </c>
      <c r="D91" s="19">
        <v>3670.7</v>
      </c>
      <c r="E91" s="20">
        <v>5.19</v>
      </c>
      <c r="F91" s="19">
        <v>13072.1</v>
      </c>
      <c r="G91" s="20">
        <v>4.47</v>
      </c>
    </row>
    <row r="92" spans="1:8" x14ac:dyDescent="0.2">
      <c r="A92" s="21" t="s">
        <v>6</v>
      </c>
      <c r="B92" s="19">
        <v>2248.9</v>
      </c>
      <c r="C92" s="20">
        <v>2.77</v>
      </c>
      <c r="D92" s="19">
        <v>3183.7</v>
      </c>
      <c r="E92" s="20">
        <v>4.5</v>
      </c>
      <c r="F92" s="19">
        <v>11114.5</v>
      </c>
      <c r="G92" s="20">
        <v>3.8</v>
      </c>
    </row>
    <row r="93" spans="1:8" x14ac:dyDescent="0.2">
      <c r="A93" s="22" t="s">
        <v>7</v>
      </c>
      <c r="B93" s="23">
        <f t="shared" ref="B93:G93" si="0">B91-B92</f>
        <v>462</v>
      </c>
      <c r="C93" s="24">
        <f t="shared" si="0"/>
        <v>0.56999999999999984</v>
      </c>
      <c r="D93" s="23">
        <f t="shared" si="0"/>
        <v>487</v>
      </c>
      <c r="E93" s="24">
        <f t="shared" si="0"/>
        <v>0.69000000000000039</v>
      </c>
      <c r="F93" s="23">
        <f t="shared" si="0"/>
        <v>1957.6000000000004</v>
      </c>
      <c r="G93" s="24">
        <f t="shared" si="0"/>
        <v>0.66999999999999993</v>
      </c>
    </row>
    <row r="94" spans="1:8" x14ac:dyDescent="0.2">
      <c r="A94" s="21" t="s">
        <v>113</v>
      </c>
      <c r="B94" s="19">
        <v>14.5</v>
      </c>
      <c r="C94" s="20">
        <v>0.02</v>
      </c>
      <c r="D94" s="19">
        <v>13.4</v>
      </c>
      <c r="E94" s="20">
        <v>0.02</v>
      </c>
      <c r="F94" s="19">
        <v>27.2</v>
      </c>
      <c r="G94" s="20">
        <v>0.01</v>
      </c>
    </row>
    <row r="95" spans="1:8" x14ac:dyDescent="0.2">
      <c r="A95" s="21" t="s">
        <v>8</v>
      </c>
      <c r="B95" s="19">
        <v>4</v>
      </c>
      <c r="C95" s="20">
        <v>0</v>
      </c>
      <c r="D95" s="19">
        <v>5.2</v>
      </c>
      <c r="E95" s="20">
        <v>0.01</v>
      </c>
      <c r="F95" s="19">
        <v>29.1</v>
      </c>
      <c r="G95" s="20">
        <v>0.01</v>
      </c>
    </row>
    <row r="96" spans="1:8" x14ac:dyDescent="0.2">
      <c r="A96" s="21" t="s">
        <v>9</v>
      </c>
      <c r="B96" s="19">
        <v>26.9</v>
      </c>
      <c r="C96" s="20">
        <v>0.03</v>
      </c>
      <c r="D96" s="19">
        <v>26</v>
      </c>
      <c r="E96" s="20">
        <v>0.04</v>
      </c>
      <c r="F96" s="19">
        <v>111.1</v>
      </c>
      <c r="G96" s="20">
        <v>0.04</v>
      </c>
    </row>
    <row r="97" spans="1:7" x14ac:dyDescent="0.2">
      <c r="A97" s="21" t="s">
        <v>94</v>
      </c>
      <c r="B97" s="19">
        <v>29.4</v>
      </c>
      <c r="C97" s="20">
        <v>0.04</v>
      </c>
      <c r="D97" s="19">
        <v>-0.4</v>
      </c>
      <c r="E97" s="20">
        <v>0</v>
      </c>
      <c r="F97" s="19">
        <v>31.1</v>
      </c>
      <c r="G97" s="20">
        <v>0.01</v>
      </c>
    </row>
    <row r="98" spans="1:7" x14ac:dyDescent="0.2">
      <c r="A98" s="28" t="s">
        <v>11</v>
      </c>
      <c r="B98" s="19">
        <v>8.6</v>
      </c>
      <c r="C98" s="20">
        <v>0.01</v>
      </c>
      <c r="D98" s="19">
        <v>5.7</v>
      </c>
      <c r="E98" s="20">
        <v>0.01</v>
      </c>
      <c r="F98" s="19">
        <v>24.2</v>
      </c>
      <c r="G98" s="20">
        <v>0.01</v>
      </c>
    </row>
    <row r="99" spans="1:7" x14ac:dyDescent="0.2">
      <c r="A99" s="21" t="s">
        <v>27</v>
      </c>
      <c r="B99" s="19">
        <v>82.1</v>
      </c>
      <c r="C99" s="20">
        <v>0.1</v>
      </c>
      <c r="D99" s="19">
        <v>79.5</v>
      </c>
      <c r="E99" s="20">
        <v>0.11</v>
      </c>
      <c r="F99" s="19">
        <v>328.3</v>
      </c>
      <c r="G99" s="20">
        <v>0.11</v>
      </c>
    </row>
    <row r="100" spans="1:7" x14ac:dyDescent="0.2">
      <c r="A100" s="25" t="s">
        <v>28</v>
      </c>
      <c r="B100" s="26">
        <v>50.6</v>
      </c>
      <c r="C100" s="27">
        <v>0.06</v>
      </c>
      <c r="D100" s="26">
        <v>46.3</v>
      </c>
      <c r="E100" s="27">
        <v>7.0000000000000007E-2</v>
      </c>
      <c r="F100" s="26">
        <v>206.7</v>
      </c>
      <c r="G100" s="27">
        <v>7.0000000000000007E-2</v>
      </c>
    </row>
    <row r="101" spans="1:7" x14ac:dyDescent="0.2">
      <c r="A101" s="28" t="s">
        <v>69</v>
      </c>
      <c r="B101" s="29">
        <v>4.3</v>
      </c>
      <c r="C101" s="63">
        <v>0.01</v>
      </c>
      <c r="D101" s="29">
        <v>4.3</v>
      </c>
      <c r="E101" s="63">
        <v>0.01</v>
      </c>
      <c r="F101" s="29">
        <v>18.5</v>
      </c>
      <c r="G101" s="63">
        <v>0.01</v>
      </c>
    </row>
    <row r="102" spans="1:7" x14ac:dyDescent="0.2">
      <c r="A102" s="28" t="s">
        <v>15</v>
      </c>
      <c r="B102" s="19">
        <v>10.9</v>
      </c>
      <c r="C102" s="20">
        <v>0.01</v>
      </c>
      <c r="D102" s="19">
        <v>12.9</v>
      </c>
      <c r="E102" s="20">
        <v>0.02</v>
      </c>
      <c r="F102" s="19">
        <v>48.4</v>
      </c>
      <c r="G102" s="20">
        <v>0.02</v>
      </c>
    </row>
    <row r="103" spans="1:7" x14ac:dyDescent="0.2">
      <c r="A103" s="22" t="s">
        <v>16</v>
      </c>
      <c r="B103" s="23">
        <f t="shared" ref="B103:G103" si="1">(B93+B94+B95-B96+B97+B98-B99-B101-B102)</f>
        <v>394.3</v>
      </c>
      <c r="C103" s="24">
        <f t="shared" si="1"/>
        <v>0.48999999999999988</v>
      </c>
      <c r="D103" s="23">
        <f t="shared" si="1"/>
        <v>388.2</v>
      </c>
      <c r="E103" s="24">
        <f t="shared" si="1"/>
        <v>0.55000000000000038</v>
      </c>
      <c r="F103" s="23">
        <f t="shared" si="1"/>
        <v>1562.9000000000003</v>
      </c>
      <c r="G103" s="24">
        <f t="shared" si="1"/>
        <v>0.52999999999999992</v>
      </c>
    </row>
    <row r="104" spans="1:7" x14ac:dyDescent="0.2">
      <c r="A104" s="21" t="s">
        <v>17</v>
      </c>
      <c r="B104" s="19">
        <v>0</v>
      </c>
      <c r="C104" s="43">
        <v>0</v>
      </c>
      <c r="D104" s="19">
        <v>11.71</v>
      </c>
      <c r="E104" s="20">
        <v>0.02</v>
      </c>
      <c r="F104" s="19">
        <v>48.8</v>
      </c>
      <c r="G104" s="43">
        <v>0.02</v>
      </c>
    </row>
    <row r="105" spans="1:7" x14ac:dyDescent="0.2">
      <c r="A105" s="22" t="s">
        <v>18</v>
      </c>
      <c r="B105" s="23">
        <f t="shared" ref="B105:G105" si="2">(B103-B104)</f>
        <v>394.3</v>
      </c>
      <c r="C105" s="24">
        <f t="shared" si="2"/>
        <v>0.48999999999999988</v>
      </c>
      <c r="D105" s="23">
        <f t="shared" si="2"/>
        <v>376.49</v>
      </c>
      <c r="E105" s="24">
        <f t="shared" si="2"/>
        <v>0.53000000000000036</v>
      </c>
      <c r="F105" s="23">
        <f t="shared" si="2"/>
        <v>1514.1000000000004</v>
      </c>
      <c r="G105" s="24">
        <f t="shared" si="2"/>
        <v>0.5099999999999999</v>
      </c>
    </row>
    <row r="106" spans="1:7" x14ac:dyDescent="0.2">
      <c r="A106" s="6"/>
      <c r="B106" s="39"/>
      <c r="C106" s="39"/>
      <c r="D106" s="39"/>
      <c r="E106" s="39"/>
    </row>
    <row r="107" spans="1:7" x14ac:dyDescent="0.2">
      <c r="A107" s="73" t="s">
        <v>19</v>
      </c>
      <c r="B107" s="94">
        <v>38107</v>
      </c>
      <c r="C107" s="93"/>
      <c r="D107" s="95">
        <v>37741</v>
      </c>
      <c r="E107" s="39"/>
      <c r="F107" s="95">
        <v>37986</v>
      </c>
    </row>
    <row r="108" spans="1:7" x14ac:dyDescent="0.2">
      <c r="A108" s="89"/>
      <c r="B108" s="90" t="s">
        <v>2</v>
      </c>
      <c r="C108" s="91" t="s">
        <v>68</v>
      </c>
      <c r="D108" s="92" t="s">
        <v>2</v>
      </c>
      <c r="E108" s="83"/>
      <c r="F108" s="81" t="s">
        <v>2</v>
      </c>
    </row>
    <row r="109" spans="1:7" x14ac:dyDescent="0.2">
      <c r="A109" s="21" t="s">
        <v>71</v>
      </c>
      <c r="B109" s="19">
        <v>322028.3</v>
      </c>
      <c r="C109" s="40">
        <f>((B109-D109)/D109)*100</f>
        <v>13.39252231470843</v>
      </c>
      <c r="D109" s="19">
        <v>283994.3</v>
      </c>
      <c r="F109" s="19">
        <v>315245.40000000002</v>
      </c>
    </row>
    <row r="110" spans="1:7" x14ac:dyDescent="0.2">
      <c r="A110" s="21" t="s">
        <v>22</v>
      </c>
      <c r="B110" s="19">
        <v>218216.7</v>
      </c>
      <c r="C110" s="177">
        <f>((B110-D110)/D110)*100</f>
        <v>14.3992585062865</v>
      </c>
      <c r="D110" s="19">
        <v>190750.1</v>
      </c>
      <c r="F110" s="19">
        <v>213047.7</v>
      </c>
    </row>
    <row r="111" spans="1:7" x14ac:dyDescent="0.2">
      <c r="A111" s="21" t="s">
        <v>95</v>
      </c>
      <c r="B111" s="19">
        <v>209400</v>
      </c>
      <c r="C111" s="40">
        <f>((B111-D111)/D111)*100</f>
        <v>12.337609387003605</v>
      </c>
      <c r="D111" s="19">
        <v>186402.4</v>
      </c>
      <c r="F111" s="19">
        <v>198734.6</v>
      </c>
    </row>
    <row r="112" spans="1:7" x14ac:dyDescent="0.2">
      <c r="A112" s="30" t="s">
        <v>72</v>
      </c>
      <c r="B112" s="31">
        <v>304.39999999999998</v>
      </c>
      <c r="C112" s="34">
        <f>((B112-D112)/D112)*100</f>
        <v>8.5592011412268203</v>
      </c>
      <c r="D112" s="31">
        <v>280.39999999999998</v>
      </c>
      <c r="F112" s="31">
        <v>305.7</v>
      </c>
    </row>
    <row r="113" spans="1:7" x14ac:dyDescent="0.2">
      <c r="A113" s="233" t="s">
        <v>111</v>
      </c>
      <c r="B113" s="242">
        <v>9.4E-2</v>
      </c>
      <c r="C113" s="236"/>
      <c r="D113" s="243">
        <v>0.10199999999999999</v>
      </c>
      <c r="E113" s="237"/>
      <c r="F113" s="244">
        <v>9.6000000000000002E-2</v>
      </c>
    </row>
    <row r="114" spans="1:7" x14ac:dyDescent="0.2">
      <c r="A114" s="41"/>
      <c r="B114" s="36"/>
      <c r="C114" s="40"/>
      <c r="D114" s="36"/>
    </row>
    <row r="115" spans="1:7" x14ac:dyDescent="0.2">
      <c r="A115" s="42"/>
      <c r="B115" s="35"/>
      <c r="C115" s="35"/>
      <c r="D115" s="35"/>
      <c r="E115" s="35"/>
    </row>
    <row r="116" spans="1:7" ht="15.75" x14ac:dyDescent="0.25">
      <c r="A116" s="15" t="s">
        <v>29</v>
      </c>
    </row>
    <row r="117" spans="1:7" x14ac:dyDescent="0.2">
      <c r="A117" s="32" t="s">
        <v>114</v>
      </c>
      <c r="B117" s="10"/>
      <c r="C117" s="10"/>
      <c r="D117" s="10"/>
      <c r="E117" s="10"/>
    </row>
    <row r="118" spans="1:7" x14ac:dyDescent="0.2">
      <c r="A118" s="17" t="s">
        <v>1</v>
      </c>
      <c r="B118" s="255" t="s">
        <v>115</v>
      </c>
      <c r="C118" s="256"/>
      <c r="D118" s="255" t="s">
        <v>116</v>
      </c>
      <c r="E118" s="256"/>
      <c r="F118" s="257">
        <v>2003</v>
      </c>
      <c r="G118" s="258"/>
    </row>
    <row r="119" spans="1:7" x14ac:dyDescent="0.2">
      <c r="A119" s="72"/>
      <c r="B119" s="81" t="s">
        <v>2</v>
      </c>
      <c r="C119" s="81" t="s">
        <v>3</v>
      </c>
      <c r="D119" s="81" t="s">
        <v>2</v>
      </c>
      <c r="E119" s="82" t="s">
        <v>4</v>
      </c>
      <c r="F119" s="81" t="s">
        <v>2</v>
      </c>
      <c r="G119" s="82" t="s">
        <v>4</v>
      </c>
    </row>
    <row r="120" spans="1:7" x14ac:dyDescent="0.2">
      <c r="A120" s="18" t="s">
        <v>5</v>
      </c>
      <c r="B120" s="19">
        <v>1192.7</v>
      </c>
      <c r="C120" s="20">
        <v>6.61</v>
      </c>
      <c r="D120" s="19">
        <v>1472</v>
      </c>
      <c r="E120" s="20">
        <v>9.1</v>
      </c>
      <c r="F120" s="19">
        <v>5492.4</v>
      </c>
      <c r="G120" s="20">
        <v>8.1</v>
      </c>
    </row>
    <row r="121" spans="1:7" x14ac:dyDescent="0.2">
      <c r="A121" s="21" t="s">
        <v>6</v>
      </c>
      <c r="B121" s="19">
        <v>400.1</v>
      </c>
      <c r="C121" s="43">
        <v>2.2200000000000002</v>
      </c>
      <c r="D121" s="19">
        <v>803.4</v>
      </c>
      <c r="E121" s="20">
        <v>4.97</v>
      </c>
      <c r="F121" s="19">
        <v>2554.4</v>
      </c>
      <c r="G121" s="43">
        <v>3.77</v>
      </c>
    </row>
    <row r="122" spans="1:7" x14ac:dyDescent="0.2">
      <c r="A122" s="22" t="s">
        <v>7</v>
      </c>
      <c r="B122" s="23">
        <f t="shared" ref="B122:G122" si="3">B120-B121</f>
        <v>792.6</v>
      </c>
      <c r="C122" s="24">
        <f t="shared" si="3"/>
        <v>4.3900000000000006</v>
      </c>
      <c r="D122" s="23">
        <f t="shared" si="3"/>
        <v>668.6</v>
      </c>
      <c r="E122" s="24">
        <f t="shared" si="3"/>
        <v>4.13</v>
      </c>
      <c r="F122" s="23">
        <f t="shared" si="3"/>
        <v>2937.9999999999995</v>
      </c>
      <c r="G122" s="24">
        <f t="shared" si="3"/>
        <v>4.33</v>
      </c>
    </row>
    <row r="123" spans="1:7" x14ac:dyDescent="0.2">
      <c r="A123" s="21" t="s">
        <v>113</v>
      </c>
      <c r="B123" s="19">
        <v>0</v>
      </c>
      <c r="C123" s="20">
        <v>0</v>
      </c>
      <c r="D123" s="19">
        <v>0</v>
      </c>
      <c r="E123" s="20">
        <v>0</v>
      </c>
      <c r="F123" s="19">
        <v>0</v>
      </c>
      <c r="G123" s="20">
        <v>0</v>
      </c>
    </row>
    <row r="124" spans="1:7" x14ac:dyDescent="0.2">
      <c r="A124" s="21" t="s">
        <v>8</v>
      </c>
      <c r="B124" s="19">
        <v>282.89999999999998</v>
      </c>
      <c r="C124" s="20">
        <v>1.57</v>
      </c>
      <c r="D124" s="19">
        <v>261.39999999999998</v>
      </c>
      <c r="E124" s="20">
        <v>1.62</v>
      </c>
      <c r="F124" s="19">
        <v>1129.4000000000001</v>
      </c>
      <c r="G124" s="20">
        <v>1.66</v>
      </c>
    </row>
    <row r="125" spans="1:7" x14ac:dyDescent="0.2">
      <c r="A125" s="21" t="s">
        <v>9</v>
      </c>
      <c r="B125" s="19">
        <v>107.4</v>
      </c>
      <c r="C125" s="20">
        <v>0.59</v>
      </c>
      <c r="D125" s="19">
        <v>88.1</v>
      </c>
      <c r="E125" s="20">
        <v>0.54</v>
      </c>
      <c r="F125" s="19">
        <v>402.8</v>
      </c>
      <c r="G125" s="20">
        <v>0.59</v>
      </c>
    </row>
    <row r="126" spans="1:7" x14ac:dyDescent="0.2">
      <c r="A126" s="21" t="s">
        <v>94</v>
      </c>
      <c r="B126" s="19">
        <v>-0.6</v>
      </c>
      <c r="C126" s="20">
        <v>0</v>
      </c>
      <c r="D126" s="19">
        <v>11.4</v>
      </c>
      <c r="E126" s="20">
        <v>7.0000000000000007E-2</v>
      </c>
      <c r="F126" s="19">
        <v>15.2</v>
      </c>
      <c r="G126" s="20">
        <v>0.02</v>
      </c>
    </row>
    <row r="127" spans="1:7" x14ac:dyDescent="0.2">
      <c r="A127" s="28" t="s">
        <v>11</v>
      </c>
      <c r="B127" s="19">
        <v>58.3</v>
      </c>
      <c r="C127" s="20">
        <v>0.32</v>
      </c>
      <c r="D127" s="19">
        <v>49.4</v>
      </c>
      <c r="E127" s="20">
        <v>0.31</v>
      </c>
      <c r="F127" s="19">
        <v>215.7</v>
      </c>
      <c r="G127" s="20">
        <v>0.32</v>
      </c>
    </row>
    <row r="128" spans="1:7" x14ac:dyDescent="0.2">
      <c r="A128" s="21" t="s">
        <v>27</v>
      </c>
      <c r="B128" s="19">
        <v>400</v>
      </c>
      <c r="C128" s="20">
        <v>2.2200000000000002</v>
      </c>
      <c r="D128" s="19">
        <v>371.7</v>
      </c>
      <c r="E128" s="20">
        <v>2.2999999999999998</v>
      </c>
      <c r="F128" s="19">
        <v>1658.6</v>
      </c>
      <c r="G128" s="20">
        <v>2.44</v>
      </c>
    </row>
    <row r="129" spans="1:7" x14ac:dyDescent="0.2">
      <c r="A129" s="25" t="s">
        <v>28</v>
      </c>
      <c r="B129" s="26">
        <v>218.1</v>
      </c>
      <c r="C129" s="27">
        <v>1.21</v>
      </c>
      <c r="D129" s="26">
        <v>225</v>
      </c>
      <c r="E129" s="27">
        <v>1.39</v>
      </c>
      <c r="F129" s="26">
        <v>903.2</v>
      </c>
      <c r="G129" s="27">
        <v>1.33</v>
      </c>
    </row>
    <row r="130" spans="1:7" x14ac:dyDescent="0.2">
      <c r="A130" s="28" t="s">
        <v>69</v>
      </c>
      <c r="B130" s="29">
        <v>24.8</v>
      </c>
      <c r="C130" s="63">
        <v>0.14000000000000001</v>
      </c>
      <c r="D130" s="29">
        <v>27.3</v>
      </c>
      <c r="E130" s="63">
        <v>0.17</v>
      </c>
      <c r="F130" s="29">
        <v>117.5</v>
      </c>
      <c r="G130" s="63">
        <v>0.17</v>
      </c>
    </row>
    <row r="131" spans="1:7" x14ac:dyDescent="0.2">
      <c r="A131" s="28" t="s">
        <v>15</v>
      </c>
      <c r="B131" s="19">
        <v>83.3</v>
      </c>
      <c r="C131" s="20">
        <v>0.46</v>
      </c>
      <c r="D131" s="19">
        <v>72.2</v>
      </c>
      <c r="E131" s="20">
        <v>0.45</v>
      </c>
      <c r="F131" s="19">
        <v>237.7</v>
      </c>
      <c r="G131" s="20">
        <v>0.35</v>
      </c>
    </row>
    <row r="132" spans="1:7" x14ac:dyDescent="0.2">
      <c r="A132" s="22" t="s">
        <v>16</v>
      </c>
      <c r="B132" s="23">
        <f t="shared" ref="B132:G132" si="4">(B122+B123+B124-B125+B126+B127-B128-B130-B131)</f>
        <v>517.70000000000005</v>
      </c>
      <c r="C132" s="24">
        <f t="shared" si="4"/>
        <v>2.870000000000001</v>
      </c>
      <c r="D132" s="23">
        <f t="shared" si="4"/>
        <v>431.5</v>
      </c>
      <c r="E132" s="24">
        <f t="shared" si="4"/>
        <v>2.67</v>
      </c>
      <c r="F132" s="23">
        <f t="shared" si="4"/>
        <v>1881.6999999999991</v>
      </c>
      <c r="G132" s="24">
        <f t="shared" si="4"/>
        <v>2.7800000000000002</v>
      </c>
    </row>
    <row r="133" spans="1:7" x14ac:dyDescent="0.2">
      <c r="A133" s="2" t="s">
        <v>17</v>
      </c>
      <c r="B133" s="19">
        <v>121.5</v>
      </c>
      <c r="C133" s="20">
        <v>0.67</v>
      </c>
      <c r="D133" s="19">
        <v>125.6</v>
      </c>
      <c r="E133" s="20">
        <v>0.78</v>
      </c>
      <c r="F133" s="19">
        <v>623.5</v>
      </c>
      <c r="G133" s="20">
        <v>0.92</v>
      </c>
    </row>
    <row r="134" spans="1:7" x14ac:dyDescent="0.2">
      <c r="A134" s="22" t="s">
        <v>18</v>
      </c>
      <c r="B134" s="23">
        <f t="shared" ref="B134:G134" si="5">(B132-B133)</f>
        <v>396.20000000000005</v>
      </c>
      <c r="C134" s="24">
        <f t="shared" si="5"/>
        <v>2.2000000000000011</v>
      </c>
      <c r="D134" s="23">
        <f t="shared" si="5"/>
        <v>305.89999999999998</v>
      </c>
      <c r="E134" s="24">
        <f t="shared" si="5"/>
        <v>1.89</v>
      </c>
      <c r="F134" s="23">
        <f t="shared" si="5"/>
        <v>1258.1999999999991</v>
      </c>
      <c r="G134" s="24">
        <f t="shared" si="5"/>
        <v>1.8600000000000003</v>
      </c>
    </row>
    <row r="135" spans="1:7" x14ac:dyDescent="0.2">
      <c r="A135" s="6"/>
    </row>
    <row r="136" spans="1:7" x14ac:dyDescent="0.2">
      <c r="A136" s="73" t="s">
        <v>19</v>
      </c>
      <c r="B136" s="94">
        <v>38107</v>
      </c>
      <c r="C136" s="93"/>
      <c r="D136" s="95">
        <v>37741</v>
      </c>
      <c r="E136" s="39"/>
      <c r="F136" s="95">
        <v>37986</v>
      </c>
    </row>
    <row r="137" spans="1:7" x14ac:dyDescent="0.2">
      <c r="A137" s="89"/>
      <c r="B137" s="90" t="s">
        <v>2</v>
      </c>
      <c r="C137" s="91" t="s">
        <v>68</v>
      </c>
      <c r="D137" s="92" t="s">
        <v>2</v>
      </c>
      <c r="E137" s="83"/>
      <c r="F137" s="81" t="s">
        <v>2</v>
      </c>
    </row>
    <row r="138" spans="1:7" x14ac:dyDescent="0.2">
      <c r="A138" s="21" t="s">
        <v>71</v>
      </c>
      <c r="B138" s="19">
        <v>72728.3</v>
      </c>
      <c r="C138" s="40">
        <f>((B138-D138)/D138)*100</f>
        <v>10.780186135778591</v>
      </c>
      <c r="D138" s="19">
        <v>65651</v>
      </c>
      <c r="F138" s="19">
        <v>71226.399999999994</v>
      </c>
    </row>
    <row r="139" spans="1:7" x14ac:dyDescent="0.2">
      <c r="A139" s="21" t="s">
        <v>22</v>
      </c>
      <c r="B139" s="19">
        <v>72428.2</v>
      </c>
      <c r="C139" s="177">
        <f>((B139-D139)/D139)*100</f>
        <v>13.44292080099615</v>
      </c>
      <c r="D139" s="19">
        <v>63845.5</v>
      </c>
      <c r="F139" s="19">
        <v>69610</v>
      </c>
    </row>
    <row r="140" spans="1:7" x14ac:dyDescent="0.2">
      <c r="A140" s="21" t="s">
        <v>30</v>
      </c>
      <c r="B140" s="19">
        <v>1367.3</v>
      </c>
      <c r="C140" s="177">
        <f>((B140-D140)/D140)*100</f>
        <v>-17.268711804925278</v>
      </c>
      <c r="D140" s="19">
        <v>1652.7</v>
      </c>
      <c r="F140" s="19">
        <v>5803.9</v>
      </c>
    </row>
    <row r="141" spans="1:7" x14ac:dyDescent="0.2">
      <c r="A141" s="30" t="s">
        <v>72</v>
      </c>
      <c r="B141" s="31">
        <v>1307.3</v>
      </c>
      <c r="C141" s="34">
        <f>((B141-D141)/D141)*100</f>
        <v>13.146962091050707</v>
      </c>
      <c r="D141" s="31">
        <v>1155.4000000000001</v>
      </c>
      <c r="F141" s="31">
        <v>1276.5</v>
      </c>
    </row>
    <row r="142" spans="1:7" x14ac:dyDescent="0.2">
      <c r="A142" s="233" t="s">
        <v>111</v>
      </c>
      <c r="B142" s="245">
        <v>9.2999999999999999E-2</v>
      </c>
      <c r="C142" s="236"/>
      <c r="D142" s="246">
        <v>8.8999999999999996E-2</v>
      </c>
      <c r="E142" s="237"/>
      <c r="F142" s="244">
        <v>9.4E-2</v>
      </c>
    </row>
    <row r="146" spans="1:7" ht="15.75" x14ac:dyDescent="0.25">
      <c r="A146" s="15" t="s">
        <v>46</v>
      </c>
      <c r="B146" s="160"/>
      <c r="C146" s="10"/>
      <c r="D146" s="10"/>
      <c r="E146" s="10"/>
    </row>
    <row r="147" spans="1:7" x14ac:dyDescent="0.2">
      <c r="A147" s="16" t="s">
        <v>117</v>
      </c>
      <c r="B147" s="10"/>
      <c r="C147" s="10"/>
      <c r="D147" s="10"/>
      <c r="E147" s="10"/>
    </row>
    <row r="148" spans="1:7" x14ac:dyDescent="0.2">
      <c r="A148" s="16"/>
      <c r="B148" s="10"/>
      <c r="C148" s="10"/>
      <c r="D148" s="10"/>
      <c r="E148" s="10"/>
    </row>
    <row r="149" spans="1:7" x14ac:dyDescent="0.2">
      <c r="A149" s="17" t="s">
        <v>1</v>
      </c>
      <c r="B149" s="253" t="s">
        <v>115</v>
      </c>
      <c r="C149" s="254"/>
      <c r="D149" s="253" t="s">
        <v>116</v>
      </c>
      <c r="E149" s="254"/>
      <c r="F149" s="253">
        <v>2003</v>
      </c>
      <c r="G149" s="254"/>
    </row>
    <row r="150" spans="1:7" x14ac:dyDescent="0.2">
      <c r="A150" s="72"/>
      <c r="B150" s="81" t="s">
        <v>2</v>
      </c>
      <c r="C150" s="81" t="s">
        <v>3</v>
      </c>
      <c r="D150" s="81" t="s">
        <v>2</v>
      </c>
      <c r="E150" s="126" t="s">
        <v>4</v>
      </c>
      <c r="F150" s="81" t="s">
        <v>2</v>
      </c>
      <c r="G150" s="81" t="s">
        <v>3</v>
      </c>
    </row>
    <row r="151" spans="1:7" x14ac:dyDescent="0.2">
      <c r="A151" s="44" t="s">
        <v>47</v>
      </c>
      <c r="B151" s="215">
        <v>16413.328088599999</v>
      </c>
      <c r="C151" s="216">
        <v>14.050203512793754</v>
      </c>
      <c r="D151" s="215">
        <v>13395.4</v>
      </c>
      <c r="E151" s="217">
        <v>12.798535497617783</v>
      </c>
      <c r="F151" s="150">
        <v>44988.219091780004</v>
      </c>
      <c r="G151" s="119">
        <v>10.308563180951204</v>
      </c>
    </row>
    <row r="152" spans="1:7" x14ac:dyDescent="0.2">
      <c r="A152" s="25" t="s">
        <v>48</v>
      </c>
      <c r="B152" s="218">
        <v>2510.3449999999998</v>
      </c>
      <c r="C152" s="216">
        <v>2.1489156828481284</v>
      </c>
      <c r="D152" s="218">
        <v>2602</v>
      </c>
      <c r="E152" s="219">
        <v>2.4860615856787756</v>
      </c>
      <c r="F152" s="203">
        <v>6162.146761</v>
      </c>
      <c r="G152" s="84">
        <v>1.4119891940258835</v>
      </c>
    </row>
    <row r="153" spans="1:7" x14ac:dyDescent="0.2">
      <c r="A153" s="161" t="s">
        <v>49</v>
      </c>
      <c r="B153" s="220">
        <v>16572.496395580001</v>
      </c>
      <c r="C153" s="216">
        <v>14.18645541087219</v>
      </c>
      <c r="D153" s="220">
        <v>13184.5</v>
      </c>
      <c r="E153" s="149">
        <v>12.597032658102158</v>
      </c>
      <c r="F153" s="150">
        <v>56251.957778150005</v>
      </c>
      <c r="G153" s="85">
        <v>12.889526914262998</v>
      </c>
    </row>
    <row r="154" spans="1:7" x14ac:dyDescent="0.2">
      <c r="A154" s="25" t="s">
        <v>50</v>
      </c>
      <c r="B154" s="218">
        <v>7456.1092888499998</v>
      </c>
      <c r="C154" s="216">
        <v>6.3826088381634278</v>
      </c>
      <c r="D154" s="218">
        <v>5444</v>
      </c>
      <c r="E154" s="219">
        <v>5.2014293898675072</v>
      </c>
      <c r="F154" s="203">
        <v>22698.98018835</v>
      </c>
      <c r="G154" s="84">
        <v>5.2012254794393424</v>
      </c>
    </row>
    <row r="155" spans="1:7" x14ac:dyDescent="0.2">
      <c r="A155" s="28" t="s">
        <v>51</v>
      </c>
      <c r="B155" s="215">
        <v>8597.6293106699995</v>
      </c>
      <c r="C155" s="216">
        <v>7.3597774254190185</v>
      </c>
      <c r="D155" s="215">
        <v>8700.2000000000007</v>
      </c>
      <c r="E155" s="217">
        <v>8.3125415095013384</v>
      </c>
      <c r="F155" s="150">
        <v>29550.095892100002</v>
      </c>
      <c r="G155" s="85">
        <v>6.7710844451394996</v>
      </c>
    </row>
    <row r="156" spans="1:7" x14ac:dyDescent="0.2">
      <c r="A156" s="25" t="s">
        <v>52</v>
      </c>
      <c r="B156" s="218">
        <v>3159.4639595599997</v>
      </c>
      <c r="C156" s="216">
        <v>2.7045771207112685</v>
      </c>
      <c r="D156" s="218">
        <v>3589.27</v>
      </c>
      <c r="E156" s="219">
        <v>3.4293413787967943</v>
      </c>
      <c r="F156" s="203">
        <v>8644.5267348600009</v>
      </c>
      <c r="G156" s="84">
        <v>1.9807996807770571</v>
      </c>
    </row>
    <row r="157" spans="1:7" x14ac:dyDescent="0.2">
      <c r="A157" s="28" t="s">
        <v>53</v>
      </c>
      <c r="B157" s="150">
        <v>11023.58945612</v>
      </c>
      <c r="C157" s="216">
        <v>9.4364576436846495</v>
      </c>
      <c r="D157" s="150">
        <v>7846</v>
      </c>
      <c r="E157" s="149">
        <v>7.4964024601213195</v>
      </c>
      <c r="F157" s="150">
        <v>33649.224319159999</v>
      </c>
      <c r="G157" s="85">
        <v>7.7103553305011729</v>
      </c>
    </row>
    <row r="158" spans="1:7" x14ac:dyDescent="0.2">
      <c r="A158" s="28" t="s">
        <v>106</v>
      </c>
      <c r="B158" s="150">
        <v>890.43231091999996</v>
      </c>
      <c r="C158" s="216">
        <v>0.7622314691608878</v>
      </c>
      <c r="D158" s="150">
        <v>872.7</v>
      </c>
      <c r="E158" s="149">
        <v>0.83381473705682829</v>
      </c>
      <c r="F158" s="150">
        <v>4031.1983565299997</v>
      </c>
      <c r="G158" s="85">
        <v>0.9237054453846788</v>
      </c>
    </row>
    <row r="159" spans="1:7" x14ac:dyDescent="0.2">
      <c r="A159" s="28" t="s">
        <v>107</v>
      </c>
      <c r="B159" s="150">
        <v>6805.0573481800002</v>
      </c>
      <c r="C159" s="216">
        <v>5.8252927219903636</v>
      </c>
      <c r="D159" s="150">
        <v>7670.78</v>
      </c>
      <c r="E159" s="217">
        <v>7.3289898117575083</v>
      </c>
      <c r="F159" s="150">
        <v>19672.34264929</v>
      </c>
      <c r="G159" s="85">
        <v>4.5077042659503777</v>
      </c>
    </row>
    <row r="160" spans="1:7" x14ac:dyDescent="0.2">
      <c r="A160" s="25" t="s">
        <v>54</v>
      </c>
      <c r="B160" s="218">
        <v>5671.3095864900006</v>
      </c>
      <c r="C160" s="216">
        <v>4.8547773762950106</v>
      </c>
      <c r="D160" s="218">
        <v>5552.22</v>
      </c>
      <c r="E160" s="219">
        <v>5.3048273855639554</v>
      </c>
      <c r="F160" s="203">
        <v>17623.012477429998</v>
      </c>
      <c r="G160" s="84">
        <v>4.0381224513835416</v>
      </c>
    </row>
    <row r="161" spans="1:7" x14ac:dyDescent="0.2">
      <c r="A161" s="28" t="s">
        <v>108</v>
      </c>
      <c r="B161" s="221">
        <v>0</v>
      </c>
      <c r="C161" s="183">
        <v>0</v>
      </c>
      <c r="D161" s="221">
        <v>0</v>
      </c>
      <c r="E161" s="222">
        <v>0</v>
      </c>
      <c r="F161" s="150">
        <v>-21</v>
      </c>
      <c r="G161" s="85">
        <v>-4.8119225692916847E-3</v>
      </c>
    </row>
    <row r="162" spans="1:7" x14ac:dyDescent="0.2">
      <c r="A162" s="28" t="s">
        <v>99</v>
      </c>
      <c r="B162" s="221">
        <v>-61.92710091</v>
      </c>
      <c r="C162" s="184">
        <v>-5.3011087455635625E-2</v>
      </c>
      <c r="D162" s="221">
        <v>-142.4</v>
      </c>
      <c r="E162" s="222">
        <v>-0.13605502298257405</v>
      </c>
      <c r="F162" s="150">
        <v>-989.45606139000006</v>
      </c>
      <c r="G162" s="204">
        <v>-0.22672314062499999</v>
      </c>
    </row>
    <row r="163" spans="1:7" x14ac:dyDescent="0.2">
      <c r="A163" s="211" t="s">
        <v>104</v>
      </c>
      <c r="B163" s="223">
        <v>2882.1518408800011</v>
      </c>
      <c r="C163" s="224">
        <v>2.4671912789742603</v>
      </c>
      <c r="D163" s="223">
        <v>1281.82</v>
      </c>
      <c r="E163" s="47">
        <v>1.2247054042101322</v>
      </c>
      <c r="F163" s="193">
        <v>10943.277942460001</v>
      </c>
      <c r="G163" s="194">
        <v>2.5075336244454833</v>
      </c>
    </row>
    <row r="164" spans="1:7" x14ac:dyDescent="0.2">
      <c r="A164" s="212" t="s">
        <v>100</v>
      </c>
      <c r="B164" s="247">
        <v>2725.0371164999997</v>
      </c>
      <c r="C164" s="225">
        <v>2.332697296981129</v>
      </c>
      <c r="D164" s="226">
        <v>66</v>
      </c>
      <c r="E164" s="197">
        <v>6.3059210090237974E-2</v>
      </c>
      <c r="F164" s="195">
        <v>6745.5816489999997</v>
      </c>
      <c r="G164" s="196">
        <v>1.5456769799915675</v>
      </c>
    </row>
    <row r="165" spans="1:7" x14ac:dyDescent="0.2">
      <c r="A165" s="213" t="s">
        <v>105</v>
      </c>
      <c r="B165" s="248">
        <v>5680.7822758800021</v>
      </c>
      <c r="C165" s="227">
        <v>4.8628862261897154</v>
      </c>
      <c r="D165" s="165">
        <v>1347.82</v>
      </c>
      <c r="E165" s="228">
        <v>1.2877646143003703</v>
      </c>
      <c r="F165" s="198">
        <v>17688.859591460001</v>
      </c>
      <c r="G165" s="199">
        <v>4.0532106044370515</v>
      </c>
    </row>
    <row r="166" spans="1:7" x14ac:dyDescent="0.2">
      <c r="A166" s="200" t="s">
        <v>55</v>
      </c>
      <c r="B166" s="229">
        <v>2049.2510000000002</v>
      </c>
      <c r="C166" s="216">
        <v>1.7542081315485365</v>
      </c>
      <c r="D166" s="229">
        <v>927.8</v>
      </c>
      <c r="E166" s="222">
        <v>0.8864596230564058</v>
      </c>
      <c r="F166" s="48">
        <v>3788.5469419999999</v>
      </c>
      <c r="G166" s="85">
        <v>0.86810450166813313</v>
      </c>
    </row>
    <row r="167" spans="1:7" x14ac:dyDescent="0.2">
      <c r="A167" s="161" t="s">
        <v>56</v>
      </c>
      <c r="B167" s="249">
        <v>0</v>
      </c>
      <c r="C167" s="230">
        <v>0</v>
      </c>
      <c r="D167" s="19">
        <v>0</v>
      </c>
      <c r="E167" s="46">
        <v>0</v>
      </c>
      <c r="F167" s="29">
        <v>4320</v>
      </c>
      <c r="G167" s="85">
        <v>0.98988121425428943</v>
      </c>
    </row>
    <row r="168" spans="1:7" x14ac:dyDescent="0.2">
      <c r="A168" s="210" t="s">
        <v>101</v>
      </c>
      <c r="B168" s="231">
        <v>121.18899999999999</v>
      </c>
      <c r="C168" s="232">
        <v>0.10374069806687203</v>
      </c>
      <c r="D168" s="231">
        <v>15</v>
      </c>
      <c r="E168" s="53">
        <v>1.4331638656872264E-2</v>
      </c>
      <c r="F168" s="31">
        <v>312.93400000000003</v>
      </c>
      <c r="G168" s="204">
        <v>7.1705437014224965E-2</v>
      </c>
    </row>
    <row r="169" spans="1:7" x14ac:dyDescent="0.2">
      <c r="A169" s="32" t="s">
        <v>89</v>
      </c>
      <c r="B169" s="163"/>
      <c r="C169" s="39"/>
      <c r="D169" s="39"/>
      <c r="E169" s="39"/>
      <c r="F169" s="163"/>
      <c r="G169" s="39"/>
    </row>
    <row r="170" spans="1:7" x14ac:dyDescent="0.2">
      <c r="B170" s="39"/>
      <c r="C170" s="39"/>
      <c r="D170" s="39"/>
      <c r="E170" s="39"/>
      <c r="F170" s="39"/>
      <c r="G170" s="39"/>
    </row>
    <row r="172" spans="1:7" x14ac:dyDescent="0.2">
      <c r="A172" s="201" t="s">
        <v>19</v>
      </c>
      <c r="B172" s="251">
        <v>38077</v>
      </c>
      <c r="C172" s="252"/>
      <c r="D172" s="251">
        <v>37711</v>
      </c>
      <c r="E172" s="252"/>
      <c r="F172" s="251">
        <v>37986</v>
      </c>
      <c r="G172" s="252"/>
    </row>
    <row r="173" spans="1:7" x14ac:dyDescent="0.2">
      <c r="A173" s="202"/>
      <c r="B173" s="126" t="s">
        <v>2</v>
      </c>
      <c r="C173" s="153" t="s">
        <v>40</v>
      </c>
      <c r="D173" s="126" t="s">
        <v>2</v>
      </c>
      <c r="E173" s="152" t="s">
        <v>40</v>
      </c>
      <c r="F173" s="126" t="s">
        <v>2</v>
      </c>
      <c r="G173" s="126" t="s">
        <v>40</v>
      </c>
    </row>
    <row r="174" spans="1:7" x14ac:dyDescent="0.2">
      <c r="A174" s="28" t="s">
        <v>41</v>
      </c>
      <c r="B174" s="48">
        <v>44315.261207040006</v>
      </c>
      <c r="C174" s="49">
        <v>9.3222869504819172</v>
      </c>
      <c r="D174" s="48">
        <v>43728</v>
      </c>
      <c r="E174" s="50">
        <v>10.332988884617086</v>
      </c>
      <c r="F174" s="48">
        <v>43776.043595030002</v>
      </c>
      <c r="G174" s="49">
        <v>9.5439375308775407</v>
      </c>
    </row>
    <row r="175" spans="1:7" x14ac:dyDescent="0.2">
      <c r="A175" s="28" t="s">
        <v>57</v>
      </c>
      <c r="B175" s="29">
        <v>197282.36805568999</v>
      </c>
      <c r="C175" s="46">
        <v>41.500891457987457</v>
      </c>
      <c r="D175" s="29">
        <v>167787.3</v>
      </c>
      <c r="E175" s="50">
        <v>39.648378747711121</v>
      </c>
      <c r="F175" s="29">
        <v>189659.33027566</v>
      </c>
      <c r="G175" s="46">
        <v>41.349026811195777</v>
      </c>
    </row>
    <row r="176" spans="1:7" x14ac:dyDescent="0.2">
      <c r="A176" s="104" t="s">
        <v>58</v>
      </c>
      <c r="B176" s="26">
        <v>2317.6455585799999</v>
      </c>
      <c r="C176" s="51">
        <v>0.48754664551453381</v>
      </c>
      <c r="D176" s="26">
        <v>920.6</v>
      </c>
      <c r="E176" s="52">
        <v>0.21753909548066427</v>
      </c>
      <c r="F176" s="26">
        <v>2203.8972744500002</v>
      </c>
      <c r="G176" s="51">
        <v>0.48048786926487119</v>
      </c>
    </row>
    <row r="177" spans="1:7" x14ac:dyDescent="0.2">
      <c r="A177" s="104" t="s">
        <v>59</v>
      </c>
      <c r="B177" s="26">
        <v>173990.57130682</v>
      </c>
      <c r="C177" s="51">
        <v>36.601161501058442</v>
      </c>
      <c r="D177" s="26">
        <v>142340.20000000001</v>
      </c>
      <c r="E177" s="52">
        <v>33.635192655373508</v>
      </c>
      <c r="F177" s="26">
        <v>166229.31596638999</v>
      </c>
      <c r="G177" s="51">
        <v>36.240876906561006</v>
      </c>
    </row>
    <row r="178" spans="1:7" x14ac:dyDescent="0.2">
      <c r="A178" s="104" t="s">
        <v>60</v>
      </c>
      <c r="B178" s="26">
        <v>20785.151190289998</v>
      </c>
      <c r="C178" s="51">
        <v>4.3724247229361302</v>
      </c>
      <c r="D178" s="26">
        <v>24258</v>
      </c>
      <c r="E178" s="52">
        <v>5.732200063187002</v>
      </c>
      <c r="F178" s="26">
        <v>21036.098034819999</v>
      </c>
      <c r="G178" s="51">
        <v>4.5862345943143081</v>
      </c>
    </row>
    <row r="179" spans="1:7" x14ac:dyDescent="0.2">
      <c r="A179" s="28" t="s">
        <v>61</v>
      </c>
      <c r="B179" s="29">
        <v>213789.52853568998</v>
      </c>
      <c r="C179" s="46">
        <v>44.973385640370125</v>
      </c>
      <c r="D179" s="29">
        <v>189565.6</v>
      </c>
      <c r="E179" s="50">
        <v>44.794622157559651</v>
      </c>
      <c r="F179" s="29">
        <v>203277.13824635002</v>
      </c>
      <c r="G179" s="46">
        <v>44.317945377297249</v>
      </c>
    </row>
    <row r="180" spans="1:7" x14ac:dyDescent="0.2">
      <c r="A180" s="104" t="s">
        <v>58</v>
      </c>
      <c r="B180" s="26">
        <v>63919.103859160001</v>
      </c>
      <c r="C180" s="51">
        <v>13.446208181169069</v>
      </c>
      <c r="D180" s="26">
        <v>30571</v>
      </c>
      <c r="E180" s="52">
        <v>7.2239709840749384</v>
      </c>
      <c r="F180" s="26">
        <v>55195.84244937</v>
      </c>
      <c r="G180" s="51">
        <v>12.033651948408453</v>
      </c>
    </row>
    <row r="181" spans="1:7" x14ac:dyDescent="0.2">
      <c r="A181" s="104" t="s">
        <v>62</v>
      </c>
      <c r="B181" s="26">
        <v>110579.24996006</v>
      </c>
      <c r="C181" s="51">
        <v>23.26177192278362</v>
      </c>
      <c r="D181" s="26">
        <v>103963.7</v>
      </c>
      <c r="E181" s="52">
        <v>24.566770867720113</v>
      </c>
      <c r="F181" s="26">
        <v>97422.005510529998</v>
      </c>
      <c r="G181" s="51">
        <v>21.239688614319345</v>
      </c>
    </row>
    <row r="182" spans="1:7" x14ac:dyDescent="0.2">
      <c r="A182" s="104" t="s">
        <v>63</v>
      </c>
      <c r="B182" s="26">
        <v>27618.971686780002</v>
      </c>
      <c r="C182" s="51">
        <v>5.8100070343373327</v>
      </c>
      <c r="D182" s="26">
        <v>44522.9</v>
      </c>
      <c r="E182" s="52">
        <v>10.520824890480196</v>
      </c>
      <c r="F182" s="26">
        <v>36875.00491553</v>
      </c>
      <c r="G182" s="51">
        <v>8.0393912848847844</v>
      </c>
    </row>
    <row r="183" spans="1:7" x14ac:dyDescent="0.2">
      <c r="A183" s="28" t="s">
        <v>64</v>
      </c>
      <c r="B183" s="29">
        <v>475368.98877318</v>
      </c>
      <c r="C183" s="46">
        <v>100</v>
      </c>
      <c r="D183" s="29">
        <v>423188.3</v>
      </c>
      <c r="E183" s="50">
        <v>100</v>
      </c>
      <c r="F183" s="29">
        <v>458679.06672064</v>
      </c>
      <c r="G183" s="46">
        <v>100</v>
      </c>
    </row>
    <row r="184" spans="1:7" x14ac:dyDescent="0.2">
      <c r="A184" s="28" t="s">
        <v>91</v>
      </c>
      <c r="B184" s="29">
        <v>9736.6304350000009</v>
      </c>
      <c r="C184" s="46">
        <v>2.0482258340259101</v>
      </c>
      <c r="D184" s="29">
        <v>258</v>
      </c>
      <c r="E184" s="50">
        <v>6.0965768666099707E-2</v>
      </c>
      <c r="F184" s="29">
        <v>6937.5816489999997</v>
      </c>
      <c r="G184" s="46">
        <v>1.5125132477923515</v>
      </c>
    </row>
    <row r="185" spans="1:7" x14ac:dyDescent="0.2">
      <c r="A185" s="28" t="s">
        <v>65</v>
      </c>
      <c r="B185" s="29">
        <v>421043.13699999999</v>
      </c>
      <c r="C185" s="46">
        <v>88.57185616727277</v>
      </c>
      <c r="D185" s="29">
        <v>381664.9</v>
      </c>
      <c r="E185" s="50">
        <v>90.187961245620457</v>
      </c>
      <c r="F185" s="29">
        <v>418584.64532667003</v>
      </c>
      <c r="G185" s="46">
        <v>91.258720028226264</v>
      </c>
    </row>
    <row r="186" spans="1:7" x14ac:dyDescent="0.2">
      <c r="A186" s="28" t="s">
        <v>66</v>
      </c>
      <c r="B186" s="29">
        <v>8938.0724422600015</v>
      </c>
      <c r="C186" s="46">
        <v>1.8802388572563702</v>
      </c>
      <c r="D186" s="29">
        <v>5385.7</v>
      </c>
      <c r="E186" s="50">
        <v>1.2726486058333843</v>
      </c>
      <c r="F186" s="29">
        <v>9615.1138742599996</v>
      </c>
      <c r="G186" s="46">
        <v>2.0962617594484896</v>
      </c>
    </row>
    <row r="187" spans="1:7" x14ac:dyDescent="0.2">
      <c r="A187" s="30" t="s">
        <v>43</v>
      </c>
      <c r="B187" s="31">
        <v>23259.8</v>
      </c>
      <c r="C187" s="53">
        <v>4.8929990279820927</v>
      </c>
      <c r="D187" s="31">
        <v>22189</v>
      </c>
      <c r="E187" s="54">
        <v>5.2432924067135129</v>
      </c>
      <c r="F187" s="31">
        <v>23544.14</v>
      </c>
      <c r="G187" s="53">
        <v>5.133031286631538</v>
      </c>
    </row>
    <row r="189" spans="1:7" ht="15.75" x14ac:dyDescent="0.25">
      <c r="A189" s="15" t="s">
        <v>67</v>
      </c>
    </row>
    <row r="190" spans="1:7" x14ac:dyDescent="0.2">
      <c r="A190" s="250" t="s">
        <v>118</v>
      </c>
    </row>
    <row r="191" spans="1:7" x14ac:dyDescent="0.2">
      <c r="A191" s="17" t="s">
        <v>73</v>
      </c>
      <c r="B191" s="253" t="s">
        <v>115</v>
      </c>
      <c r="C191" s="254"/>
      <c r="D191" s="253" t="s">
        <v>116</v>
      </c>
      <c r="E191" s="254"/>
      <c r="F191" s="257">
        <v>2003</v>
      </c>
      <c r="G191" s="258"/>
    </row>
    <row r="192" spans="1:7" x14ac:dyDescent="0.2">
      <c r="A192" s="72"/>
      <c r="B192" s="67" t="s">
        <v>2</v>
      </c>
      <c r="C192" s="67" t="s">
        <v>3</v>
      </c>
      <c r="D192" s="67" t="s">
        <v>2</v>
      </c>
      <c r="E192" s="68" t="s">
        <v>4</v>
      </c>
      <c r="F192" s="67" t="s">
        <v>2</v>
      </c>
      <c r="G192" s="68" t="s">
        <v>4</v>
      </c>
    </row>
    <row r="193" spans="1:7" x14ac:dyDescent="0.2">
      <c r="A193" s="44" t="s">
        <v>47</v>
      </c>
      <c r="B193" s="229">
        <v>1759.4814800000004</v>
      </c>
      <c r="C193" s="238">
        <v>35.452707074035885</v>
      </c>
      <c r="D193" s="229">
        <v>1330.1702438499999</v>
      </c>
      <c r="E193" s="239">
        <v>39.812752472240334</v>
      </c>
      <c r="F193" s="229">
        <v>4768.6409343300002</v>
      </c>
      <c r="G193" s="238">
        <v>30.134806800958714</v>
      </c>
    </row>
    <row r="194" spans="1:7" x14ac:dyDescent="0.2">
      <c r="A194" s="162" t="s">
        <v>74</v>
      </c>
      <c r="B194" s="117">
        <v>-7.6009539999999998</v>
      </c>
      <c r="C194" s="240">
        <v>-0.15315557379167258</v>
      </c>
      <c r="D194" s="117">
        <v>-30.557448970000003</v>
      </c>
      <c r="E194" s="241">
        <v>-0.91460183961453567</v>
      </c>
      <c r="F194" s="117">
        <v>-17.996982989999999</v>
      </c>
      <c r="G194" s="240">
        <v>-0.11372959567986199</v>
      </c>
    </row>
    <row r="195" spans="1:7" x14ac:dyDescent="0.2">
      <c r="A195" s="32"/>
      <c r="B195" s="39"/>
      <c r="C195" s="39"/>
      <c r="D195" s="39"/>
      <c r="E195" s="39"/>
      <c r="F195" s="39"/>
      <c r="G195" s="39"/>
    </row>
    <row r="197" spans="1:7" x14ac:dyDescent="0.2">
      <c r="A197" s="64" t="s">
        <v>75</v>
      </c>
      <c r="B197" s="259">
        <v>38077</v>
      </c>
      <c r="C197" s="260"/>
      <c r="D197" s="259">
        <v>37711</v>
      </c>
      <c r="E197" s="260"/>
      <c r="F197" s="259">
        <v>37986</v>
      </c>
      <c r="G197" s="260"/>
    </row>
    <row r="198" spans="1:7" x14ac:dyDescent="0.2">
      <c r="A198" s="166"/>
      <c r="B198" s="152" t="s">
        <v>2</v>
      </c>
      <c r="C198" s="153" t="s">
        <v>40</v>
      </c>
      <c r="D198" s="126" t="s">
        <v>2</v>
      </c>
      <c r="E198" s="152" t="s">
        <v>40</v>
      </c>
      <c r="F198" s="126" t="s">
        <v>2</v>
      </c>
      <c r="G198" s="126" t="s">
        <v>40</v>
      </c>
    </row>
    <row r="199" spans="1:7" x14ac:dyDescent="0.2">
      <c r="A199" s="28" t="s">
        <v>76</v>
      </c>
      <c r="B199" s="48">
        <v>9999.0253059999995</v>
      </c>
      <c r="C199" s="105">
        <v>47.673023029461717</v>
      </c>
      <c r="D199" s="48">
        <v>4776.5902355000007</v>
      </c>
      <c r="E199" s="167">
        <v>34.591600781745939</v>
      </c>
      <c r="F199" s="48">
        <v>8364.9145823599993</v>
      </c>
      <c r="G199" s="205">
        <v>44.662451945098695</v>
      </c>
    </row>
    <row r="200" spans="1:7" x14ac:dyDescent="0.2">
      <c r="A200" s="28" t="s">
        <v>77</v>
      </c>
      <c r="B200" s="29">
        <v>1728.887219</v>
      </c>
      <c r="C200" s="106">
        <v>8.2429314542559897</v>
      </c>
      <c r="D200" s="29">
        <v>1596.56393759</v>
      </c>
      <c r="E200" s="167">
        <v>11.56216037565645</v>
      </c>
      <c r="F200" s="29">
        <v>1677.14004101</v>
      </c>
      <c r="G200" s="206">
        <v>8.954686356842263</v>
      </c>
    </row>
    <row r="201" spans="1:7" x14ac:dyDescent="0.2">
      <c r="A201" s="28" t="s">
        <v>78</v>
      </c>
      <c r="B201" s="29">
        <v>2994.8082119999999</v>
      </c>
      <c r="C201" s="106">
        <v>14.27854780743737</v>
      </c>
      <c r="D201" s="29">
        <v>3377.8308309399995</v>
      </c>
      <c r="E201" s="167">
        <v>24.461921548922366</v>
      </c>
      <c r="F201" s="29">
        <v>2349.6594984799999</v>
      </c>
      <c r="G201" s="206">
        <v>12.54544244354979</v>
      </c>
    </row>
    <row r="202" spans="1:7" x14ac:dyDescent="0.2">
      <c r="A202" s="28" t="s">
        <v>97</v>
      </c>
      <c r="B202" s="29">
        <v>3396.9415240000003</v>
      </c>
      <c r="C202" s="106">
        <v>16.195825747756821</v>
      </c>
      <c r="D202" s="29">
        <v>3865.1637740000001</v>
      </c>
      <c r="E202" s="167">
        <v>27.991139209009187</v>
      </c>
      <c r="F202" s="29">
        <v>4067.44547496</v>
      </c>
      <c r="G202" s="206">
        <v>21.717148008636052</v>
      </c>
    </row>
    <row r="203" spans="1:7" x14ac:dyDescent="0.2">
      <c r="A203" s="207" t="s">
        <v>98</v>
      </c>
      <c r="B203" s="190">
        <v>2854.5169929999938</v>
      </c>
      <c r="C203" s="191">
        <v>13.609671961088097</v>
      </c>
      <c r="D203" s="190">
        <v>192.37735996999982</v>
      </c>
      <c r="E203" s="168">
        <v>1.3931780846660538</v>
      </c>
      <c r="F203" s="190">
        <v>2270.028385620004</v>
      </c>
      <c r="G203" s="107">
        <v>12.120271245873209</v>
      </c>
    </row>
    <row r="204" spans="1:7" x14ac:dyDescent="0.2">
      <c r="A204" s="28" t="s">
        <v>64</v>
      </c>
      <c r="B204" s="29">
        <v>20974.179253999995</v>
      </c>
      <c r="C204" s="106">
        <v>100</v>
      </c>
      <c r="D204" s="29">
        <v>13808.526138000001</v>
      </c>
      <c r="E204" s="167">
        <v>100</v>
      </c>
      <c r="F204" s="29">
        <v>18729.187982430001</v>
      </c>
      <c r="G204" s="206">
        <v>100</v>
      </c>
    </row>
    <row r="205" spans="1:7" x14ac:dyDescent="0.2">
      <c r="A205" s="55" t="s">
        <v>43</v>
      </c>
      <c r="B205" s="31">
        <v>533.47199999999998</v>
      </c>
      <c r="C205" s="107"/>
      <c r="D205" s="31">
        <v>436.66</v>
      </c>
      <c r="E205" s="168"/>
      <c r="F205" s="31">
        <v>441.59</v>
      </c>
      <c r="G205" s="107"/>
    </row>
    <row r="206" spans="1:7" x14ac:dyDescent="0.2">
      <c r="A206" s="75"/>
      <c r="B206" s="76"/>
      <c r="C206" s="77"/>
      <c r="D206" s="76"/>
      <c r="E206" s="77"/>
      <c r="G206" s="192"/>
    </row>
    <row r="208" spans="1:7" ht="15.75" x14ac:dyDescent="0.25">
      <c r="A208" s="1" t="s">
        <v>31</v>
      </c>
      <c r="B208" s="33"/>
      <c r="C208" s="33"/>
      <c r="D208" s="121"/>
      <c r="E208" s="33"/>
      <c r="F208" s="33"/>
      <c r="G208" s="33"/>
    </row>
    <row r="209" spans="1:7" x14ac:dyDescent="0.2">
      <c r="A209" s="32" t="s">
        <v>119</v>
      </c>
      <c r="B209" s="33"/>
      <c r="C209" s="33"/>
      <c r="D209" s="33"/>
      <c r="E209" s="33"/>
      <c r="F209" s="33"/>
      <c r="G209" s="33"/>
    </row>
    <row r="210" spans="1:7" x14ac:dyDescent="0.2">
      <c r="A210" s="33"/>
      <c r="B210" s="33"/>
      <c r="C210" s="33"/>
      <c r="D210" s="33"/>
      <c r="E210" s="33"/>
      <c r="F210" s="33"/>
      <c r="G210" s="33"/>
    </row>
    <row r="211" spans="1:7" x14ac:dyDescent="0.2">
      <c r="A211" s="154" t="s">
        <v>1</v>
      </c>
      <c r="B211" s="257" t="s">
        <v>115</v>
      </c>
      <c r="C211" s="258"/>
      <c r="D211" s="257" t="s">
        <v>116</v>
      </c>
      <c r="E211" s="258"/>
      <c r="F211" s="257">
        <v>2003</v>
      </c>
      <c r="G211" s="258"/>
    </row>
    <row r="212" spans="1:7" x14ac:dyDescent="0.2">
      <c r="A212" s="157"/>
      <c r="B212" s="81" t="s">
        <v>103</v>
      </c>
      <c r="C212" s="122" t="s">
        <v>32</v>
      </c>
      <c r="D212" s="81" t="s">
        <v>103</v>
      </c>
      <c r="E212" s="122" t="s">
        <v>32</v>
      </c>
      <c r="F212" s="81" t="s">
        <v>103</v>
      </c>
      <c r="G212" s="122" t="s">
        <v>32</v>
      </c>
    </row>
    <row r="213" spans="1:7" x14ac:dyDescent="0.2">
      <c r="A213" s="155" t="s">
        <v>81</v>
      </c>
      <c r="B213" s="144">
        <v>5935.88431107</v>
      </c>
      <c r="C213" s="145"/>
      <c r="D213" s="132">
        <v>5287.8361531500004</v>
      </c>
      <c r="E213" s="145"/>
      <c r="F213" s="178">
        <v>22565.373115189999</v>
      </c>
      <c r="G213" s="164"/>
    </row>
    <row r="214" spans="1:7" x14ac:dyDescent="0.2">
      <c r="A214" s="4" t="s">
        <v>33</v>
      </c>
      <c r="B214" s="133">
        <v>394.8468401747615</v>
      </c>
      <c r="C214" s="136">
        <v>6.6518621233638324</v>
      </c>
      <c r="D214" s="133">
        <v>642.11130127533806</v>
      </c>
      <c r="E214" s="136">
        <v>12.143176957039941</v>
      </c>
      <c r="F214" s="178">
        <v>1986.779614692925</v>
      </c>
      <c r="G214" s="170">
        <v>8.8045502485199929</v>
      </c>
    </row>
    <row r="215" spans="1:7" x14ac:dyDescent="0.2">
      <c r="A215" s="3" t="s">
        <v>82</v>
      </c>
      <c r="B215" s="133"/>
      <c r="C215" s="146"/>
      <c r="D215" s="133"/>
      <c r="E215" s="146"/>
      <c r="F215" s="178"/>
      <c r="G215" s="170"/>
    </row>
    <row r="216" spans="1:7" x14ac:dyDescent="0.2">
      <c r="A216" s="4" t="s">
        <v>34</v>
      </c>
      <c r="B216" s="133">
        <v>20.674524000000002</v>
      </c>
      <c r="C216" s="136">
        <v>0.34829728674872407</v>
      </c>
      <c r="D216" s="133">
        <v>41.230758000000002</v>
      </c>
      <c r="E216" s="136">
        <v>0.77972835779789729</v>
      </c>
      <c r="F216" s="178">
        <v>91.598097229999993</v>
      </c>
      <c r="G216" s="170">
        <v>0.40592325578849059</v>
      </c>
    </row>
    <row r="217" spans="1:7" x14ac:dyDescent="0.2">
      <c r="A217" s="4" t="s">
        <v>83</v>
      </c>
      <c r="B217" s="133">
        <v>4362.0285732399998</v>
      </c>
      <c r="C217" s="136">
        <v>73.485741039547023</v>
      </c>
      <c r="D217" s="133">
        <v>4400.5940837399994</v>
      </c>
      <c r="E217" s="136">
        <v>83.221074864782551</v>
      </c>
      <c r="F217" s="178">
        <v>17390.976288130001</v>
      </c>
      <c r="G217" s="170">
        <v>77.069305255241588</v>
      </c>
    </row>
    <row r="218" spans="1:7" x14ac:dyDescent="0.2">
      <c r="A218" s="4" t="s">
        <v>35</v>
      </c>
      <c r="B218" s="133">
        <v>1244.7621004676002</v>
      </c>
      <c r="C218" s="136">
        <v>20.970120629645827</v>
      </c>
      <c r="D218" s="133">
        <v>1270.5721216796999</v>
      </c>
      <c r="E218" s="136">
        <v>24.028205203045317</v>
      </c>
      <c r="F218" s="178">
        <v>4947.6767749740011</v>
      </c>
      <c r="G218" s="170">
        <v>21.925969270339454</v>
      </c>
    </row>
    <row r="219" spans="1:7" x14ac:dyDescent="0.2">
      <c r="A219" s="3" t="s">
        <v>36</v>
      </c>
      <c r="B219" s="133"/>
      <c r="C219" s="136"/>
      <c r="D219" s="133"/>
      <c r="E219" s="136"/>
      <c r="F219" s="178"/>
      <c r="G219" s="170"/>
    </row>
    <row r="220" spans="1:7" x14ac:dyDescent="0.2">
      <c r="A220" s="4" t="s">
        <v>84</v>
      </c>
      <c r="B220" s="133">
        <v>407.29478899999998</v>
      </c>
      <c r="C220" s="136">
        <v>6.8615688523515246</v>
      </c>
      <c r="D220" s="133">
        <v>268.55500399999994</v>
      </c>
      <c r="E220" s="136">
        <v>5.0787315684889345</v>
      </c>
      <c r="F220" s="179">
        <v>1454.7980686799999</v>
      </c>
      <c r="G220" s="181">
        <v>6.447037508547532</v>
      </c>
    </row>
    <row r="221" spans="1:7" x14ac:dyDescent="0.2">
      <c r="A221" s="138" t="s">
        <v>37</v>
      </c>
      <c r="B221" s="134">
        <v>337.32021253716141</v>
      </c>
      <c r="C221" s="137">
        <v>5.6827288885681844</v>
      </c>
      <c r="D221" s="134">
        <v>31.457003005638164</v>
      </c>
      <c r="E221" s="137">
        <v>0.59489367852101482</v>
      </c>
      <c r="F221" s="180">
        <v>850.29969532892324</v>
      </c>
      <c r="G221" s="182">
        <v>3.7681614701798996</v>
      </c>
    </row>
    <row r="222" spans="1:7" x14ac:dyDescent="0.2">
      <c r="A222" s="4" t="s">
        <v>38</v>
      </c>
      <c r="B222" s="133">
        <v>974.54354513760006</v>
      </c>
      <c r="C222" s="136">
        <v>16.417832526151933</v>
      </c>
      <c r="D222" s="133">
        <v>581.79818592970003</v>
      </c>
      <c r="E222" s="136">
        <v>11.002575894548446</v>
      </c>
      <c r="F222" s="178">
        <v>6752.2483017040004</v>
      </c>
      <c r="G222" s="170">
        <v>29.923051869054575</v>
      </c>
    </row>
    <row r="223" spans="1:7" x14ac:dyDescent="0.2">
      <c r="A223" s="4" t="s">
        <v>33</v>
      </c>
      <c r="B223" s="133">
        <v>394.8468401747615</v>
      </c>
      <c r="C223" s="136">
        <v>6.6518621233638324</v>
      </c>
      <c r="D223" s="133">
        <v>642.11030127533809</v>
      </c>
      <c r="E223" s="136">
        <v>12.143176957039941</v>
      </c>
      <c r="F223" s="178">
        <v>1986.7799536929249</v>
      </c>
      <c r="G223" s="170">
        <v>8.8045502485199929</v>
      </c>
    </row>
    <row r="224" spans="1:7" x14ac:dyDescent="0.2">
      <c r="A224" s="3" t="s">
        <v>85</v>
      </c>
      <c r="B224" s="133"/>
      <c r="C224" s="136"/>
      <c r="D224" s="133"/>
      <c r="E224" s="136"/>
      <c r="F224" s="178"/>
      <c r="G224" s="170"/>
    </row>
    <row r="225" spans="1:7" x14ac:dyDescent="0.2">
      <c r="A225" s="4" t="s">
        <v>80</v>
      </c>
      <c r="B225" s="133">
        <v>-1.3219670000000001</v>
      </c>
      <c r="C225" s="136">
        <v>-2.2270767601292804E-2</v>
      </c>
      <c r="D225" s="133">
        <v>-2.4195000000000002</v>
      </c>
      <c r="E225" s="136">
        <v>-4.5755956310383927E-2</v>
      </c>
      <c r="F225" s="179">
        <v>-7.3604100000000034</v>
      </c>
      <c r="G225" s="181">
        <v>-3.2618162183391086E-2</v>
      </c>
    </row>
    <row r="226" spans="1:7" x14ac:dyDescent="0.2">
      <c r="A226" s="138" t="s">
        <v>39</v>
      </c>
      <c r="B226" s="147">
        <v>915.69495049999989</v>
      </c>
      <c r="C226" s="148">
        <v>15.426428523754993</v>
      </c>
      <c r="D226" s="147">
        <v>-31.274612339999933</v>
      </c>
      <c r="E226" s="148">
        <v>-0.59144442895359817</v>
      </c>
      <c r="F226" s="180">
        <v>5608.407633339998</v>
      </c>
      <c r="G226" s="182">
        <v>24.854043426229321</v>
      </c>
    </row>
    <row r="227" spans="1:7" x14ac:dyDescent="0.2">
      <c r="A227" s="124"/>
      <c r="B227" s="88"/>
      <c r="C227" s="125"/>
      <c r="D227" s="88"/>
      <c r="E227" s="125"/>
    </row>
    <row r="228" spans="1:7" x14ac:dyDescent="0.2">
      <c r="A228" s="158" t="s">
        <v>19</v>
      </c>
      <c r="B228" s="259">
        <v>38077</v>
      </c>
      <c r="C228" s="260"/>
      <c r="D228" s="259">
        <v>37711</v>
      </c>
      <c r="E228" s="260"/>
      <c r="F228" s="259">
        <v>37986</v>
      </c>
      <c r="G228" s="260"/>
    </row>
    <row r="229" spans="1:7" x14ac:dyDescent="0.2">
      <c r="A229" s="151"/>
      <c r="B229" s="152" t="s">
        <v>103</v>
      </c>
      <c r="C229" s="153" t="s">
        <v>40</v>
      </c>
      <c r="D229" s="126" t="s">
        <v>103</v>
      </c>
      <c r="E229" s="152" t="s">
        <v>40</v>
      </c>
      <c r="F229" s="152" t="s">
        <v>103</v>
      </c>
      <c r="G229" s="126" t="s">
        <v>40</v>
      </c>
    </row>
    <row r="230" spans="1:7" x14ac:dyDescent="0.2">
      <c r="A230" s="4" t="s">
        <v>41</v>
      </c>
      <c r="B230" s="112">
        <v>3798.1197158700002</v>
      </c>
      <c r="C230" s="140">
        <v>4.9191569856418997</v>
      </c>
      <c r="D230" s="112">
        <v>4307.0632947100003</v>
      </c>
      <c r="E230" s="140">
        <v>6.4666887938821986</v>
      </c>
      <c r="F230" s="178">
        <v>3857.6543808199999</v>
      </c>
      <c r="G230" s="164">
        <v>5.4282255123028778</v>
      </c>
    </row>
    <row r="231" spans="1:7" x14ac:dyDescent="0.2">
      <c r="A231" s="4" t="s">
        <v>86</v>
      </c>
      <c r="B231" s="112">
        <v>7131.0657089999995</v>
      </c>
      <c r="C231" s="140">
        <v>9.2358415009737449</v>
      </c>
      <c r="D231" s="112">
        <v>4802.4222957600005</v>
      </c>
      <c r="E231" s="140">
        <v>7.2104281545210585</v>
      </c>
      <c r="F231" s="178">
        <v>6678.9197949999998</v>
      </c>
      <c r="G231" s="170">
        <v>9.3981158618303304</v>
      </c>
    </row>
    <row r="232" spans="1:7" x14ac:dyDescent="0.2">
      <c r="A232" s="4" t="s">
        <v>88</v>
      </c>
      <c r="B232" s="112">
        <v>40568.252779100003</v>
      </c>
      <c r="C232" s="140">
        <v>52.542210088784536</v>
      </c>
      <c r="D232" s="112">
        <v>33451.795692539999</v>
      </c>
      <c r="E232" s="140">
        <v>50.225022837689792</v>
      </c>
      <c r="F232" s="178">
        <v>37367.924103049998</v>
      </c>
      <c r="G232" s="170">
        <v>52.58156872904118</v>
      </c>
    </row>
    <row r="233" spans="1:7" x14ac:dyDescent="0.2">
      <c r="A233" s="156" t="s">
        <v>42</v>
      </c>
      <c r="B233" s="123">
        <v>1064.8011999999999</v>
      </c>
      <c r="C233" s="141">
        <v>1.3790835079299428</v>
      </c>
      <c r="D233" s="123">
        <v>831.75099999999998</v>
      </c>
      <c r="E233" s="141">
        <v>1.2488033035424582</v>
      </c>
      <c r="F233" s="179">
        <v>999.44280000000003</v>
      </c>
      <c r="G233" s="181">
        <v>1.4063470620958578</v>
      </c>
    </row>
    <row r="234" spans="1:7" x14ac:dyDescent="0.2">
      <c r="A234" s="4" t="s">
        <v>43</v>
      </c>
      <c r="B234" s="139">
        <v>11063.963896770001</v>
      </c>
      <c r="C234" s="142">
        <v>14.329557613541205</v>
      </c>
      <c r="D234" s="139">
        <v>6457.9815159999998</v>
      </c>
      <c r="E234" s="142">
        <v>9.6961093541179189</v>
      </c>
      <c r="F234" s="178">
        <v>10757.770291000001</v>
      </c>
      <c r="G234" s="170">
        <v>15.137593310442531</v>
      </c>
    </row>
    <row r="235" spans="1:7" x14ac:dyDescent="0.2">
      <c r="A235" s="156" t="s">
        <v>44</v>
      </c>
      <c r="B235" s="123">
        <v>50728.973342200006</v>
      </c>
      <c r="C235" s="141">
        <v>65.701926810794106</v>
      </c>
      <c r="D235" s="123">
        <v>45715.345648200004</v>
      </c>
      <c r="E235" s="141">
        <v>68.637698864272494</v>
      </c>
      <c r="F235" s="179">
        <v>46354.278940299999</v>
      </c>
      <c r="G235" s="181">
        <v>65.226548235939845</v>
      </c>
    </row>
    <row r="236" spans="1:7" x14ac:dyDescent="0.2">
      <c r="A236" s="159" t="s">
        <v>45</v>
      </c>
      <c r="B236" s="5">
        <v>77210.784834799997</v>
      </c>
      <c r="C236" s="143"/>
      <c r="D236" s="5">
        <v>66603.843667019988</v>
      </c>
      <c r="E236" s="143"/>
      <c r="F236" s="180">
        <v>71066.582846949997</v>
      </c>
      <c r="G236" s="181"/>
    </row>
    <row r="239" spans="1:7" ht="15.75" x14ac:dyDescent="0.25">
      <c r="A239" s="1" t="s">
        <v>79</v>
      </c>
      <c r="B239" s="33"/>
      <c r="C239" s="33"/>
      <c r="D239" s="121"/>
      <c r="E239" s="33"/>
      <c r="F239" s="33"/>
      <c r="G239" s="33"/>
    </row>
    <row r="240" spans="1:7" x14ac:dyDescent="0.2">
      <c r="A240" s="32" t="s">
        <v>87</v>
      </c>
      <c r="B240" s="33"/>
      <c r="C240" s="33"/>
      <c r="D240" s="33"/>
      <c r="E240" s="33"/>
      <c r="F240" s="33"/>
      <c r="G240" s="33"/>
    </row>
    <row r="241" spans="1:7" x14ac:dyDescent="0.2">
      <c r="A241" s="32"/>
      <c r="B241" s="33"/>
      <c r="C241" s="33"/>
      <c r="D241" s="33"/>
      <c r="E241" s="33"/>
      <c r="F241" s="33"/>
      <c r="G241" s="33"/>
    </row>
    <row r="242" spans="1:7" x14ac:dyDescent="0.2">
      <c r="A242" s="154" t="s">
        <v>1</v>
      </c>
      <c r="B242" s="257" t="s">
        <v>115</v>
      </c>
      <c r="C242" s="258"/>
      <c r="D242" s="257" t="s">
        <v>116</v>
      </c>
      <c r="E242" s="258"/>
      <c r="F242" s="257">
        <v>2003</v>
      </c>
      <c r="G242" s="258"/>
    </row>
    <row r="243" spans="1:7" x14ac:dyDescent="0.2">
      <c r="A243" s="157"/>
      <c r="B243" s="81" t="s">
        <v>103</v>
      </c>
      <c r="C243" s="122" t="s">
        <v>32</v>
      </c>
      <c r="D243" s="81" t="s">
        <v>103</v>
      </c>
      <c r="E243" s="122" t="s">
        <v>32</v>
      </c>
      <c r="F243" s="81" t="s">
        <v>103</v>
      </c>
      <c r="G243" s="122" t="s">
        <v>32</v>
      </c>
    </row>
    <row r="244" spans="1:7" x14ac:dyDescent="0.2">
      <c r="A244" s="155" t="s">
        <v>81</v>
      </c>
      <c r="B244" s="132">
        <v>4991.5457643999998</v>
      </c>
      <c r="C244" s="135"/>
      <c r="D244" s="132">
        <v>4421.2874624800006</v>
      </c>
      <c r="E244" s="135"/>
      <c r="F244" s="178">
        <v>18747.271522110001</v>
      </c>
      <c r="G244" s="164"/>
    </row>
    <row r="245" spans="1:7" x14ac:dyDescent="0.2">
      <c r="A245" s="4" t="s">
        <v>33</v>
      </c>
      <c r="B245" s="133">
        <v>284.678</v>
      </c>
      <c r="C245" s="136">
        <v>5.7032032447812133</v>
      </c>
      <c r="D245" s="133">
        <v>448.14600000000002</v>
      </c>
      <c r="E245" s="136">
        <v>10.13609732013726</v>
      </c>
      <c r="F245" s="178">
        <v>1350.531993692925</v>
      </c>
      <c r="G245" s="170">
        <v>7.2038856006333818</v>
      </c>
    </row>
    <row r="246" spans="1:7" x14ac:dyDescent="0.2">
      <c r="A246" s="3" t="s">
        <v>82</v>
      </c>
      <c r="B246" s="133"/>
      <c r="C246" s="136"/>
      <c r="D246" s="133"/>
      <c r="E246" s="136"/>
      <c r="F246" s="178"/>
      <c r="G246" s="170"/>
    </row>
    <row r="247" spans="1:7" x14ac:dyDescent="0.2">
      <c r="A247" s="4" t="s">
        <v>34</v>
      </c>
      <c r="B247" s="133">
        <v>5.0960000000000001</v>
      </c>
      <c r="C247" s="136">
        <v>0.10209262301760257</v>
      </c>
      <c r="D247" s="133">
        <v>7.0670000000000002</v>
      </c>
      <c r="E247" s="136">
        <v>0.15984031936335485</v>
      </c>
      <c r="F247" s="178">
        <v>27.064</v>
      </c>
      <c r="G247" s="170">
        <v>0.14436234077093024</v>
      </c>
    </row>
    <row r="248" spans="1:7" x14ac:dyDescent="0.2">
      <c r="A248" s="4" t="s">
        <v>83</v>
      </c>
      <c r="B248" s="133">
        <v>3757.2439573800002</v>
      </c>
      <c r="C248" s="136">
        <v>75.272152850463399</v>
      </c>
      <c r="D248" s="133">
        <v>3827.2552391999998</v>
      </c>
      <c r="E248" s="136">
        <v>86.564270513485354</v>
      </c>
      <c r="F248" s="178">
        <v>14806.805901720001</v>
      </c>
      <c r="G248" s="170">
        <v>78.981124715974119</v>
      </c>
    </row>
    <row r="249" spans="1:7" x14ac:dyDescent="0.2">
      <c r="A249" s="4" t="s">
        <v>35</v>
      </c>
      <c r="B249" s="133">
        <v>1063.8408758400001</v>
      </c>
      <c r="C249" s="136">
        <v>21.312854295103858</v>
      </c>
      <c r="D249" s="133">
        <v>1100.3617444499998</v>
      </c>
      <c r="E249" s="136">
        <v>24.887812742055502</v>
      </c>
      <c r="F249" s="178">
        <v>4240.6555135900007</v>
      </c>
      <c r="G249" s="170">
        <v>22.620121059156215</v>
      </c>
    </row>
    <row r="250" spans="1:7" x14ac:dyDescent="0.2">
      <c r="A250" s="3" t="s">
        <v>36</v>
      </c>
      <c r="B250" s="133"/>
      <c r="C250" s="136"/>
      <c r="D250" s="133"/>
      <c r="E250" s="136"/>
      <c r="F250" s="178"/>
      <c r="G250" s="170"/>
    </row>
    <row r="251" spans="1:7" x14ac:dyDescent="0.2">
      <c r="A251" s="4" t="s">
        <v>84</v>
      </c>
      <c r="B251" s="133">
        <v>275.063106</v>
      </c>
      <c r="C251" s="136">
        <v>5.5105796677607648</v>
      </c>
      <c r="D251" s="133">
        <v>182.14007699999999</v>
      </c>
      <c r="E251" s="136">
        <v>4.1196162553482445</v>
      </c>
      <c r="F251" s="179">
        <v>1072.5377476799999</v>
      </c>
      <c r="G251" s="181">
        <v>5.7210338390580171</v>
      </c>
    </row>
    <row r="252" spans="1:7" x14ac:dyDescent="0.2">
      <c r="A252" s="138" t="s">
        <v>37</v>
      </c>
      <c r="B252" s="134">
        <v>185.17182517999993</v>
      </c>
      <c r="C252" s="137">
        <v>3.7097090544707885</v>
      </c>
      <c r="D252" s="134">
        <v>-233.25659816999988</v>
      </c>
      <c r="E252" s="137">
        <v>-5.2757618713884975</v>
      </c>
      <c r="F252" s="180">
        <v>4.8683528129233453</v>
      </c>
      <c r="G252" s="182">
        <v>2.5968327215945788E-2</v>
      </c>
    </row>
    <row r="253" spans="1:7" x14ac:dyDescent="0.2">
      <c r="A253" s="4" t="s">
        <v>38</v>
      </c>
      <c r="B253" s="133">
        <v>492.91223695000002</v>
      </c>
      <c r="C253" s="136">
        <v>9.8749417558280079</v>
      </c>
      <c r="D253" s="133">
        <v>428.64088971999985</v>
      </c>
      <c r="E253" s="136">
        <v>9.6949337349706148</v>
      </c>
      <c r="F253" s="178">
        <v>4783.0269610000005</v>
      </c>
      <c r="G253" s="170">
        <v>25.513189774624184</v>
      </c>
    </row>
    <row r="254" spans="1:7" x14ac:dyDescent="0.2">
      <c r="A254" s="4" t="s">
        <v>33</v>
      </c>
      <c r="B254" s="133">
        <v>284.678</v>
      </c>
      <c r="C254" s="136">
        <v>5.7032032447812133</v>
      </c>
      <c r="D254" s="133">
        <v>448.14600000000002</v>
      </c>
      <c r="E254" s="136">
        <v>10.13609732013726</v>
      </c>
      <c r="F254" s="178">
        <v>1350.531993692925</v>
      </c>
      <c r="G254" s="170">
        <v>7.2038856006333818</v>
      </c>
    </row>
    <row r="255" spans="1:7" x14ac:dyDescent="0.2">
      <c r="A255" s="3" t="s">
        <v>85</v>
      </c>
      <c r="B255" s="133"/>
      <c r="C255" s="136"/>
      <c r="D255" s="133"/>
      <c r="E255" s="136"/>
      <c r="F255" s="178"/>
      <c r="G255" s="170"/>
    </row>
    <row r="256" spans="1:7" x14ac:dyDescent="0.2">
      <c r="A256" s="4" t="s">
        <v>80</v>
      </c>
      <c r="B256" s="133">
        <v>-0.97499999999999998</v>
      </c>
      <c r="C256" s="136">
        <v>-1.9533027363061714E-2</v>
      </c>
      <c r="D256" s="133">
        <v>-2.8774999999999999</v>
      </c>
      <c r="E256" s="136">
        <v>-6.5082852549604303E-2</v>
      </c>
      <c r="F256" s="179">
        <v>-5.9874999999999998</v>
      </c>
      <c r="G256" s="181">
        <v>-3.1937980910654168E-2</v>
      </c>
    </row>
    <row r="257" spans="1:7" x14ac:dyDescent="0.2">
      <c r="A257" s="138" t="s">
        <v>39</v>
      </c>
      <c r="B257" s="134">
        <v>392.43106212999999</v>
      </c>
      <c r="C257" s="137">
        <v>7.861914538154525</v>
      </c>
      <c r="D257" s="134">
        <v>-255.63920844999993</v>
      </c>
      <c r="E257" s="137">
        <v>-5.7820083091047438</v>
      </c>
      <c r="F257" s="120">
        <v>3431.3758201199985</v>
      </c>
      <c r="G257" s="186">
        <v>18.303334520296094</v>
      </c>
    </row>
    <row r="258" spans="1:7" x14ac:dyDescent="0.2">
      <c r="A258" s="124"/>
      <c r="B258" s="88"/>
      <c r="C258" s="125"/>
      <c r="D258" s="88"/>
      <c r="E258" s="125"/>
      <c r="F258" s="88"/>
      <c r="G258" s="125"/>
    </row>
    <row r="259" spans="1:7" x14ac:dyDescent="0.2">
      <c r="A259" s="158" t="s">
        <v>19</v>
      </c>
      <c r="B259" s="259">
        <v>38077</v>
      </c>
      <c r="C259" s="260"/>
      <c r="D259" s="259">
        <v>37711</v>
      </c>
      <c r="E259" s="260"/>
      <c r="F259" s="259">
        <v>37986</v>
      </c>
      <c r="G259" s="260"/>
    </row>
    <row r="260" spans="1:7" x14ac:dyDescent="0.2">
      <c r="A260" s="151"/>
      <c r="B260" s="152" t="s">
        <v>103</v>
      </c>
      <c r="C260" s="153" t="s">
        <v>40</v>
      </c>
      <c r="D260" s="126" t="s">
        <v>103</v>
      </c>
      <c r="E260" s="152" t="s">
        <v>40</v>
      </c>
      <c r="F260" s="152" t="s">
        <v>103</v>
      </c>
      <c r="G260" s="126" t="s">
        <v>40</v>
      </c>
    </row>
    <row r="261" spans="1:7" x14ac:dyDescent="0.2">
      <c r="A261" s="4" t="s">
        <v>41</v>
      </c>
      <c r="B261" s="112">
        <v>3754.3809658700002</v>
      </c>
      <c r="C261" s="140">
        <v>7.1209516644106898</v>
      </c>
      <c r="D261" s="112">
        <v>4264.5562947099997</v>
      </c>
      <c r="E261" s="140">
        <v>9.3780009317744906</v>
      </c>
      <c r="F261" s="178">
        <v>3778.6663808200001</v>
      </c>
      <c r="G261" s="164">
        <v>7.6726323855028697</v>
      </c>
    </row>
    <row r="262" spans="1:7" x14ac:dyDescent="0.2">
      <c r="A262" s="4" t="s">
        <v>86</v>
      </c>
      <c r="B262" s="112">
        <v>3437.9569999999999</v>
      </c>
      <c r="C262" s="140">
        <v>6.5207888714216553</v>
      </c>
      <c r="D262" s="112">
        <v>2342.0979997700001</v>
      </c>
      <c r="E262" s="140">
        <v>5.1504062102300958</v>
      </c>
      <c r="F262" s="178">
        <v>3141.3249999999998</v>
      </c>
      <c r="G262" s="170">
        <v>6.3785022278572869</v>
      </c>
    </row>
    <row r="263" spans="1:7" x14ac:dyDescent="0.2">
      <c r="A263" s="4" t="s">
        <v>88</v>
      </c>
      <c r="B263" s="112">
        <v>28856.408776099997</v>
      </c>
      <c r="C263" s="140">
        <v>54.732083390335319</v>
      </c>
      <c r="D263" s="112">
        <v>23542.922115539997</v>
      </c>
      <c r="E263" s="140">
        <v>51.77221972895596</v>
      </c>
      <c r="F263" s="178">
        <v>26145.034491030001</v>
      </c>
      <c r="G263" s="170">
        <v>53.087840560413355</v>
      </c>
    </row>
    <row r="264" spans="1:7" x14ac:dyDescent="0.2">
      <c r="A264" s="156" t="s">
        <v>42</v>
      </c>
      <c r="B264" s="123">
        <v>787.59</v>
      </c>
      <c r="C264" s="141">
        <v>1.4938255793318478</v>
      </c>
      <c r="D264" s="123">
        <v>518.20000000000005</v>
      </c>
      <c r="E264" s="141">
        <v>1.1395511624207579</v>
      </c>
      <c r="F264" s="179">
        <v>716.92200000000003</v>
      </c>
      <c r="G264" s="181">
        <v>1.4557196642180934</v>
      </c>
    </row>
    <row r="265" spans="1:7" x14ac:dyDescent="0.2">
      <c r="A265" s="4" t="s">
        <v>43</v>
      </c>
      <c r="B265" s="139">
        <v>6660.4939999999997</v>
      </c>
      <c r="C265" s="142">
        <v>12.632989636976468</v>
      </c>
      <c r="D265" s="139">
        <v>2981.9079999999999</v>
      </c>
      <c r="E265" s="142">
        <v>6.5573846538629059</v>
      </c>
      <c r="F265" s="178">
        <v>6730.9849999999997</v>
      </c>
      <c r="G265" s="170">
        <v>13.667354641170201</v>
      </c>
    </row>
    <row r="266" spans="1:7" x14ac:dyDescent="0.2">
      <c r="A266" s="156" t="s">
        <v>44</v>
      </c>
      <c r="B266" s="123">
        <v>35182.932344200002</v>
      </c>
      <c r="C266" s="141">
        <v>66.731629771413779</v>
      </c>
      <c r="D266" s="123">
        <v>31351.810099200004</v>
      </c>
      <c r="E266" s="141">
        <v>68.944406874832538</v>
      </c>
      <c r="F266" s="179">
        <v>32061.649648300001</v>
      </c>
      <c r="G266" s="181">
        <v>65.101606395537345</v>
      </c>
    </row>
    <row r="267" spans="1:7" x14ac:dyDescent="0.2">
      <c r="A267" s="159" t="s">
        <v>45</v>
      </c>
      <c r="B267" s="5">
        <v>52723.022747559997</v>
      </c>
      <c r="C267" s="143"/>
      <c r="D267" s="5">
        <v>45474.044263109994</v>
      </c>
      <c r="E267" s="143"/>
      <c r="F267" s="120">
        <v>49248.630599839998</v>
      </c>
      <c r="G267" s="185"/>
    </row>
    <row r="268" spans="1:7" x14ac:dyDescent="0.2">
      <c r="A268" s="32"/>
      <c r="B268" s="88"/>
      <c r="C268" s="127"/>
      <c r="D268" s="88"/>
      <c r="E268" s="127"/>
      <c r="F268" s="33"/>
      <c r="G268" s="33"/>
    </row>
    <row r="269" spans="1:7" x14ac:dyDescent="0.2">
      <c r="A269" s="32"/>
      <c r="B269" s="88"/>
      <c r="C269" s="127"/>
      <c r="D269" s="88"/>
      <c r="E269" s="127"/>
      <c r="F269" s="33"/>
      <c r="G269" s="33"/>
    </row>
    <row r="301" spans="1:5" x14ac:dyDescent="0.2">
      <c r="A301" s="32"/>
      <c r="B301" s="76"/>
      <c r="C301" s="77"/>
      <c r="D301" s="76"/>
      <c r="E301" s="77"/>
    </row>
    <row r="302" spans="1:5" x14ac:dyDescent="0.2">
      <c r="A302" s="75"/>
      <c r="B302" s="76"/>
      <c r="C302" s="77"/>
      <c r="D302" s="76"/>
      <c r="E302" s="77"/>
    </row>
  </sheetData>
  <mergeCells count="33">
    <mergeCell ref="F118:G118"/>
    <mergeCell ref="B228:C228"/>
    <mergeCell ref="D228:E228"/>
    <mergeCell ref="F197:G197"/>
    <mergeCell ref="F211:G211"/>
    <mergeCell ref="F228:G228"/>
    <mergeCell ref="F89:G89"/>
    <mergeCell ref="B89:C89"/>
    <mergeCell ref="B118:C118"/>
    <mergeCell ref="D118:E118"/>
    <mergeCell ref="D89:E89"/>
    <mergeCell ref="B259:C259"/>
    <mergeCell ref="D259:E259"/>
    <mergeCell ref="F259:G259"/>
    <mergeCell ref="D242:E242"/>
    <mergeCell ref="B242:C242"/>
    <mergeCell ref="F242:G242"/>
    <mergeCell ref="B6:C6"/>
    <mergeCell ref="D6:E6"/>
    <mergeCell ref="F6:G6"/>
    <mergeCell ref="B211:C211"/>
    <mergeCell ref="D211:E211"/>
    <mergeCell ref="B191:C191"/>
    <mergeCell ref="B197:C197"/>
    <mergeCell ref="F191:G191"/>
    <mergeCell ref="D191:E191"/>
    <mergeCell ref="D197:E197"/>
    <mergeCell ref="B172:C172"/>
    <mergeCell ref="D172:E172"/>
    <mergeCell ref="F172:G172"/>
    <mergeCell ref="B149:C149"/>
    <mergeCell ref="D149:E149"/>
    <mergeCell ref="F149:G149"/>
  </mergeCells>
  <phoneticPr fontId="13" type="noConversion"/>
  <pageMargins left="0.78740157480314965" right="0.78740157480314965" top="0.59055118110236227" bottom="0.59055118110236227" header="0.51181102362204722" footer="0.51181102362204722"/>
  <pageSetup paperSize="9" scale="70" fitToHeight="3" orientation="portrait" horizontalDpi="4294967292" r:id="rId1"/>
  <headerFooter alignWithMargins="0">
    <oddHeader>&amp;CKredittilsynet</oddHeader>
  </headerFooter>
  <rowBreaks count="3" manualBreakCount="3">
    <brk id="85" max="6" man="1"/>
    <brk id="144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2004-05-21T14:15:49Z</cp:lastPrinted>
  <dcterms:created xsi:type="dcterms:W3CDTF">1998-05-11T08:40:26Z</dcterms:created>
  <dcterms:modified xsi:type="dcterms:W3CDTF">2016-12-20T09:19:18Z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-1324303489</vt:i4>
  </property>
  <property fmtid="{D5CDD505-2E9C-101B-9397-08002B2CF9AE}" pid="3" name="_EmailSubject">
    <vt:lpwstr>Kan du legge ut vedlagte rapport med vedlegg ?</vt:lpwstr>
  </property>
  <property fmtid="{D5CDD505-2E9C-101B-9397-08002B2CF9AE}" pid="4" name="_AuthorEmail">
    <vt:lpwstr>anne.stine.aakvaag@kredittilsynet.no</vt:lpwstr>
  </property>
  <property fmtid="{D5CDD505-2E9C-101B-9397-08002B2CF9AE}" pid="5" name="_AuthorEmailDisplayName">
    <vt:lpwstr>Anne Stine Aakvaag</vt:lpwstr>
  </property>
  <property fmtid="{D5CDD505-2E9C-101B-9397-08002B2CF9AE}" pid="6" name="_ReviewingToolsShownOnce">
    <vt:lpwstr/>
  </property>
</Properties>
</file>