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'Ark1'!$A$1:$G$273</definedName>
  </definedNames>
  <calcPr calcId="145621"/>
</workbook>
</file>

<file path=xl/calcChain.xml><?xml version="1.0" encoding="utf-8"?>
<calcChain xmlns="http://schemas.openxmlformats.org/spreadsheetml/2006/main">
  <c r="B42" i="1" l="1"/>
  <c r="D42" i="1"/>
  <c r="B64" i="1"/>
  <c r="D64" i="1"/>
  <c r="B84" i="1"/>
  <c r="C84" i="1"/>
  <c r="C94" i="1" s="1"/>
  <c r="C96" i="1" s="1"/>
  <c r="D84" i="1"/>
  <c r="D94" i="1" s="1"/>
  <c r="D96" i="1" s="1"/>
  <c r="E84" i="1"/>
  <c r="F84" i="1"/>
  <c r="G84" i="1"/>
  <c r="B94" i="1"/>
  <c r="B96" i="1" s="1"/>
  <c r="E94" i="1"/>
  <c r="F94" i="1"/>
  <c r="F96" i="1" s="1"/>
  <c r="G94" i="1"/>
  <c r="E96" i="1"/>
  <c r="G96" i="1"/>
  <c r="C100" i="1"/>
  <c r="C101" i="1"/>
  <c r="C102" i="1"/>
  <c r="C103" i="1"/>
  <c r="B112" i="1"/>
  <c r="B122" i="1" s="1"/>
  <c r="B124" i="1" s="1"/>
  <c r="C112" i="1"/>
  <c r="D112" i="1"/>
  <c r="E112" i="1"/>
  <c r="F112" i="1"/>
  <c r="F122" i="1" s="1"/>
  <c r="F124" i="1" s="1"/>
  <c r="G112" i="1"/>
  <c r="C122" i="1"/>
  <c r="D122" i="1"/>
  <c r="D124" i="1" s="1"/>
  <c r="E122" i="1"/>
  <c r="G122" i="1"/>
  <c r="G124" i="1" s="1"/>
  <c r="C124" i="1"/>
  <c r="E124" i="1"/>
  <c r="C128" i="1"/>
  <c r="C129" i="1"/>
  <c r="C130" i="1"/>
  <c r="C131" i="1"/>
  <c r="C132" i="1"/>
</calcChain>
</file>

<file path=xl/sharedStrings.xml><?xml version="1.0" encoding="utf-8"?>
<sst xmlns="http://schemas.openxmlformats.org/spreadsheetml/2006/main" count="313" uniqueCount="129">
  <si>
    <t>Resultater og balanseutdrag</t>
  </si>
  <si>
    <t>FORRETNINGBANKER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</si>
  <si>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</si>
  <si>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</si>
  <si>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</si>
  <si>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</si>
  <si>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</si>
  <si>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</si>
  <si>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</si>
  <si>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Utbytte verdip. med v.a.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</si>
  <si>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</si>
  <si>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</si>
  <si>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</si>
  <si>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</si>
  <si>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</si>
  <si>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</si>
  <si>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</si>
  <si>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</si>
  <si>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</si>
  <si>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</si>
  <si>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Nedskrivninger og gev/tap verdip. lang sikt</t>
  </si>
  <si>
    <t>Resultat av ordinær drift før skatt</t>
  </si>
  <si>
    <t>BALANSE OG NØKKELTALL</t>
  </si>
  <si>
    <t xml:space="preserve">Vekst i % </t>
  </si>
  <si>
    <t>fra året før</t>
  </si>
  <si>
    <t>Mill.kr.</t>
  </si>
  <si>
    <t>Brutto utlån til kunder</t>
  </si>
  <si>
    <t>Innsk. fra og gjeld til kunder</t>
  </si>
  <si>
    <t>Gjeld stiftet ved utsted. av verdipapirer</t>
  </si>
  <si>
    <t>herav uspesifiserte tapsavsetninger</t>
  </si>
  <si>
    <t>SPAREBANKER</t>
  </si>
  <si>
    <t>Lønn og administrasjonskostnader</t>
  </si>
  <si>
    <t>Avskr. av varige dr.mid. og imm.eiendeler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</si>
  <si>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</si>
  <si>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</si>
  <si>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</si>
  <si>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</si>
  <si>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</si>
  <si>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</si>
  <si>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</si>
  <si>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</si>
  <si>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</si>
  <si>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</si>
  <si>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</si>
  <si>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</si>
  <si>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</si>
  <si>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</si>
  <si>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</si>
  <si>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</si>
  <si>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</si>
  <si>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</si>
  <si>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</si>
  <si>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</si>
  <si>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</si>
  <si>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</si>
  <si>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</si>
  <si>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</si>
  <si>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</si>
  <si>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</si>
  <si>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</si>
  <si>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</si>
  <si>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Forsikringsrelaterte driftskostnader</t>
  </si>
  <si>
    <t>Kostnader i tilknytning til finansielle eiendeler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</si>
  <si>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</si>
  <si>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</si>
  <si>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</si>
  <si>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</si>
  <si>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</si>
  <si>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</si>
  <si>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</si>
  <si>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</si>
  <si>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</si>
  <si>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</si>
  <si>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</si>
  <si>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</si>
  <si>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</si>
  <si>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</si>
  <si>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</si>
  <si>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</si>
  <si>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</si>
  <si>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</si>
  <si>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</si>
  <si>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</si>
  <si>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</si>
  <si>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</si>
  <si>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</si>
  <si>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</si>
  <si>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</si>
  <si>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</si>
  <si>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</si>
  <si>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Innskudd fra og gjeld til kunder</t>
  </si>
  <si>
    <t>Gjeld stiftet ved utst. av VP</t>
  </si>
  <si>
    <t>… herav uspesifiserte tapsavsetninger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</si>
  <si>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</si>
  <si>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</si>
  <si>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</si>
  <si>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</si>
  <si>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</si>
  <si>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</si>
  <si>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</si>
  <si>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</si>
  <si>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Obligasjoner og sertifikater (omløpsmidler)</t>
  </si>
  <si>
    <t>*) Regnskapsmessig resultat korrigert for endringer i kursreguleringsfond i perioden.</t>
  </si>
  <si>
    <r>
      <t>Foreløpige tall hentet fra nøkkeltall rapportert til Kredittilsynet</t>
    </r>
    <r>
      <rPr>
        <b/>
        <i/>
        <sz val="12"/>
        <rFont val="Arial"/>
      </rPr>
      <t xml:space="preserve"> </t>
    </r>
  </si>
  <si>
    <t xml:space="preserve"> herav netto gevinst valuta og fin. derivater</t>
  </si>
  <si>
    <t>8 livselskaper, dvs. eksl. Nordenfjeldske Livsforsikring</t>
  </si>
  <si>
    <t>(annualiserte prosenter)</t>
  </si>
  <si>
    <t>… korrigert for porteføljeoverføringer</t>
  </si>
  <si>
    <t>Kursreguleringsfond</t>
  </si>
  <si>
    <t>Skatt på ordinært resultat</t>
  </si>
  <si>
    <t>Resultat av ordinær drift etter skatt</t>
  </si>
  <si>
    <t xml:space="preserve">  korr. porteføljeoverf.</t>
  </si>
  <si>
    <t xml:space="preserve">  korr. porteføljeoverf. </t>
  </si>
  <si>
    <t>Utbytte, andre innt. av verdipap. m. var. avkast.</t>
  </si>
  <si>
    <t>Nto. verdiendr. og gev./tap på valuta/verdipapirer</t>
  </si>
  <si>
    <t>Gjeld v. utstedelse av verdipapirer</t>
  </si>
  <si>
    <t xml:space="preserve">13 forretningsbanker,  ekskl. utenl. bankers filialer i Norge  </t>
  </si>
  <si>
    <t>Overskudd før tildeling til kunder og skatt</t>
  </si>
  <si>
    <t>Verdijustert resultat før tildeling til kunder og skatt*</t>
  </si>
  <si>
    <t>Før nye tilleggsavsetninger</t>
  </si>
  <si>
    <t xml:space="preserve">Avsetninger til tap av utlån </t>
  </si>
  <si>
    <t xml:space="preserve">Avsetninger til tap </t>
  </si>
  <si>
    <t>1. halvår 2001</t>
  </si>
  <si>
    <t>1. halvår 2000</t>
  </si>
  <si>
    <t xml:space="preserve">11 kredittforetak  </t>
  </si>
  <si>
    <t>21 finansieringsselskaper</t>
  </si>
  <si>
    <t xml:space="preserve">Bankinnskudd </t>
  </si>
  <si>
    <t>Andre eiendeler</t>
  </si>
  <si>
    <t>43 skadeforsikringsselskaper i mill. kroner og prosent av premieinntekter f.e.r.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</si>
</sst>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71" formatCode="#,##0.0"/>
  </numFmts>
  <fonts count="29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name val="Arial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u/>
      <sz val="7.5"/>
      <color indexed="12"/>
      <name val="Arial"/>
    </font>
    <font>
      <sz val="10"/>
      <color indexed="8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b/>
      <sz val="10"/>
      <name val="MS Sans Serif"/>
    </font>
    <font>
      <sz val="8"/>
      <name val="MS Sans Serif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MS Sans Serif"/>
      <family val="2"/>
    </font>
    <font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64" fontId="0" fillId="0" borderId="9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Border="1"/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right"/>
    </xf>
    <xf numFmtId="2" fontId="7" fillId="0" borderId="10" xfId="2" applyNumberFormat="1" applyFont="1" applyBorder="1" applyAlignment="1">
      <alignment horizontal="right"/>
    </xf>
    <xf numFmtId="2" fontId="7" fillId="0" borderId="2" xfId="2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2" applyNumberFormat="1" applyFont="1" applyBorder="1" applyAlignment="1">
      <alignment horizontal="right"/>
    </xf>
    <xf numFmtId="2" fontId="6" fillId="0" borderId="1" xfId="2" applyNumberFormat="1" applyFont="1" applyBorder="1"/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/>
    <xf numFmtId="2" fontId="6" fillId="0" borderId="8" xfId="2" applyNumberFormat="1" applyFont="1" applyBorder="1" applyAlignment="1">
      <alignment horizontal="right"/>
    </xf>
    <xf numFmtId="2" fontId="6" fillId="0" borderId="8" xfId="2" applyNumberFormat="1" applyFont="1" applyBorder="1"/>
    <xf numFmtId="0" fontId="1" fillId="2" borderId="11" xfId="0" applyFont="1" applyFill="1" applyBorder="1" applyAlignment="1">
      <alignment horizontal="centerContinuous"/>
    </xf>
    <xf numFmtId="0" fontId="6" fillId="0" borderId="7" xfId="0" applyFont="1" applyBorder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3" fontId="5" fillId="0" borderId="1" xfId="0" applyNumberFormat="1" applyFont="1" applyBorder="1"/>
    <xf numFmtId="3" fontId="1" fillId="0" borderId="6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0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17" fillId="0" borderId="0" xfId="0" applyFont="1"/>
    <xf numFmtId="0" fontId="7" fillId="0" borderId="6" xfId="0" applyFont="1" applyBorder="1"/>
    <xf numFmtId="0" fontId="7" fillId="2" borderId="5" xfId="0" applyFont="1" applyFill="1" applyBorder="1" applyAlignment="1">
      <alignment horizontal="centerContinuous"/>
    </xf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2" fontId="7" fillId="0" borderId="6" xfId="0" applyNumberFormat="1" applyFont="1" applyBorder="1"/>
    <xf numFmtId="3" fontId="6" fillId="0" borderId="1" xfId="0" applyNumberFormat="1" applyFont="1" applyBorder="1"/>
    <xf numFmtId="4" fontId="1" fillId="0" borderId="6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2" xfId="0" applyNumberFormat="1" applyFont="1" applyFill="1" applyBorder="1" applyAlignment="1"/>
    <xf numFmtId="3" fontId="6" fillId="0" borderId="4" xfId="0" applyNumberFormat="1" applyFont="1" applyFill="1" applyBorder="1" applyAlignment="1"/>
    <xf numFmtId="3" fontId="20" fillId="0" borderId="4" xfId="0" applyNumberFormat="1" applyFont="1" applyFill="1" applyBorder="1" applyAlignment="1"/>
    <xf numFmtId="3" fontId="20" fillId="0" borderId="1" xfId="0" applyNumberFormat="1" applyFont="1" applyFill="1" applyBorder="1" applyAlignment="1"/>
    <xf numFmtId="0" fontId="1" fillId="2" borderId="6" xfId="0" applyFont="1" applyFill="1" applyBorder="1" applyAlignment="1">
      <alignment horizontal="right"/>
    </xf>
    <xf numFmtId="1" fontId="21" fillId="0" borderId="0" xfId="0" applyNumberFormat="1" applyFont="1" applyFill="1" applyBorder="1" applyAlignment="1"/>
    <xf numFmtId="1" fontId="21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2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0" borderId="8" xfId="2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1" xfId="0" applyNumberFormat="1" applyFont="1" applyFill="1" applyBorder="1" applyAlignment="1"/>
    <xf numFmtId="3" fontId="6" fillId="0" borderId="12" xfId="0" applyNumberFormat="1" applyFont="1" applyBorder="1"/>
    <xf numFmtId="3" fontId="6" fillId="0" borderId="12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/>
    <xf numFmtId="0" fontId="3" fillId="0" borderId="0" xfId="0" applyFont="1"/>
    <xf numFmtId="0" fontId="1" fillId="2" borderId="7" xfId="0" applyFont="1" applyFill="1" applyBorder="1" applyAlignment="1">
      <alignment horizontal="right"/>
    </xf>
    <xf numFmtId="3" fontId="6" fillId="0" borderId="0" xfId="0" applyNumberFormat="1" applyFont="1"/>
    <xf numFmtId="3" fontId="6" fillId="0" borderId="4" xfId="0" applyNumberFormat="1" applyFont="1" applyBorder="1"/>
    <xf numFmtId="3" fontId="7" fillId="0" borderId="13" xfId="0" applyNumberFormat="1" applyFont="1" applyBorder="1"/>
    <xf numFmtId="3" fontId="7" fillId="0" borderId="5" xfId="0" applyNumberFormat="1" applyFont="1" applyBorder="1"/>
    <xf numFmtId="3" fontId="3" fillId="0" borderId="14" xfId="0" applyNumberFormat="1" applyFont="1" applyBorder="1"/>
    <xf numFmtId="164" fontId="3" fillId="0" borderId="10" xfId="0" applyNumberFormat="1" applyFont="1" applyBorder="1"/>
    <xf numFmtId="3" fontId="3" fillId="0" borderId="0" xfId="0" applyNumberFormat="1" applyFont="1" applyBorder="1"/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0" xfId="0" applyFont="1"/>
    <xf numFmtId="9" fontId="7" fillId="2" borderId="8" xfId="2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64" fontId="6" fillId="0" borderId="0" xfId="2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2" applyNumberFormat="1" applyFont="1" applyBorder="1"/>
    <xf numFmtId="0" fontId="22" fillId="0" borderId="1" xfId="0" applyFont="1" applyBorder="1"/>
    <xf numFmtId="164" fontId="22" fillId="0" borderId="1" xfId="0" applyNumberFormat="1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2" xfId="0" applyNumberFormat="1" applyFont="1" applyFill="1" applyBorder="1" applyAlignment="1"/>
    <xf numFmtId="3" fontId="6" fillId="0" borderId="10" xfId="3" applyNumberFormat="1" applyFont="1" applyBorder="1"/>
    <xf numFmtId="3" fontId="6" fillId="0" borderId="1" xfId="3" applyNumberFormat="1" applyFont="1" applyBorder="1"/>
    <xf numFmtId="3" fontId="7" fillId="0" borderId="6" xfId="3" applyNumberFormat="1" applyFont="1" applyBorder="1"/>
    <xf numFmtId="164" fontId="6" fillId="0" borderId="10" xfId="3" applyNumberFormat="1" applyFont="1" applyBorder="1"/>
    <xf numFmtId="164" fontId="6" fillId="0" borderId="1" xfId="3" applyNumberFormat="1" applyFont="1" applyBorder="1"/>
    <xf numFmtId="164" fontId="7" fillId="0" borderId="6" xfId="3" applyNumberFormat="1" applyFont="1" applyBorder="1"/>
    <xf numFmtId="0" fontId="7" fillId="0" borderId="6" xfId="0" applyFont="1" applyBorder="1" applyAlignment="1">
      <alignment horizontal="left"/>
    </xf>
    <xf numFmtId="3" fontId="6" fillId="0" borderId="12" xfId="0" quotePrefix="1" applyNumberFormat="1" applyFont="1" applyBorder="1" applyAlignment="1">
      <alignment horizontal="right"/>
    </xf>
    <xf numFmtId="171" fontId="6" fillId="0" borderId="12" xfId="0" applyNumberFormat="1" applyFont="1" applyBorder="1"/>
    <xf numFmtId="171" fontId="6" fillId="0" borderId="2" xfId="0" applyNumberFormat="1" applyFont="1" applyBorder="1"/>
    <xf numFmtId="171" fontId="6" fillId="0" borderId="12" xfId="0" quotePrefix="1" applyNumberFormat="1" applyFont="1" applyBorder="1" applyAlignment="1">
      <alignment horizontal="right"/>
    </xf>
    <xf numFmtId="171" fontId="7" fillId="0" borderId="2" xfId="0" applyNumberFormat="1" applyFont="1" applyBorder="1"/>
    <xf numFmtId="3" fontId="6" fillId="0" borderId="15" xfId="3" applyNumberFormat="1" applyFont="1" applyBorder="1"/>
    <xf numFmtId="164" fontId="5" fillId="0" borderId="1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7" fillId="0" borderId="6" xfId="3" applyNumberFormat="1" applyFont="1" applyBorder="1" applyAlignment="1"/>
    <xf numFmtId="164" fontId="7" fillId="0" borderId="6" xfId="3" applyNumberFormat="1" applyFont="1" applyBorder="1" applyAlignment="1"/>
    <xf numFmtId="2" fontId="6" fillId="0" borderId="1" xfId="2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1" xfId="0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71" fontId="0" fillId="0" borderId="10" xfId="0" applyNumberFormat="1" applyBorder="1" applyAlignment="1">
      <alignment horizontal="right"/>
    </xf>
    <xf numFmtId="164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171" fontId="1" fillId="0" borderId="8" xfId="0" applyNumberFormat="1" applyFont="1" applyBorder="1" applyAlignment="1">
      <alignment horizontal="right"/>
    </xf>
    <xf numFmtId="164" fontId="23" fillId="0" borderId="8" xfId="0" applyNumberFormat="1" applyFont="1" applyBorder="1"/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64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64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64" fontId="0" fillId="0" borderId="8" xfId="0" applyNumberFormat="1" applyBorder="1"/>
    <xf numFmtId="164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3" fontId="3" fillId="0" borderId="4" xfId="0" applyNumberFormat="1" applyFont="1" applyBorder="1"/>
    <xf numFmtId="3" fontId="3" fillId="0" borderId="12" xfId="0" applyNumberFormat="1" applyFont="1" applyBorder="1"/>
    <xf numFmtId="164" fontId="0" fillId="0" borderId="6" xfId="0" applyNumberFormat="1" applyBorder="1"/>
    <xf numFmtId="164" fontId="7" fillId="0" borderId="6" xfId="0" applyNumberFormat="1" applyFont="1" applyBorder="1"/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2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2" fontId="24" fillId="0" borderId="1" xfId="2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3" fontId="1" fillId="0" borderId="15" xfId="0" applyNumberFormat="1" applyFont="1" applyBorder="1" applyAlignment="1">
      <alignment horizontal="right"/>
    </xf>
    <xf numFmtId="3" fontId="26" fillId="0" borderId="10" xfId="0" applyNumberFormat="1" applyFont="1" applyBorder="1" applyAlignment="1">
      <alignment horizontal="right"/>
    </xf>
    <xf numFmtId="2" fontId="26" fillId="0" borderId="10" xfId="2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2" fontId="25" fillId="0" borderId="8" xfId="0" applyNumberFormat="1" applyFont="1" applyBorder="1"/>
    <xf numFmtId="3" fontId="26" fillId="0" borderId="2" xfId="0" applyNumberFormat="1" applyFont="1" applyBorder="1" applyAlignment="1">
      <alignment horizontal="right"/>
    </xf>
    <xf numFmtId="2" fontId="26" fillId="0" borderId="2" xfId="2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7" fillId="0" borderId="1" xfId="2" applyNumberFormat="1" applyFont="1" applyFill="1" applyBorder="1" applyAlignment="1">
      <alignment horizontal="right"/>
    </xf>
    <xf numFmtId="2" fontId="3" fillId="0" borderId="10" xfId="2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28" fillId="0" borderId="0" xfId="0" applyFont="1"/>
    <xf numFmtId="0" fontId="6" fillId="0" borderId="6" xfId="0" applyFont="1" applyBorder="1"/>
    <xf numFmtId="1" fontId="6" fillId="0" borderId="10" xfId="2" applyNumberFormat="1" applyFont="1" applyBorder="1" applyAlignment="1">
      <alignment horizontal="right"/>
    </xf>
    <xf numFmtId="1" fontId="6" fillId="0" borderId="1" xfId="2" applyNumberFormat="1" applyFont="1" applyBorder="1" applyAlignment="1">
      <alignment horizontal="right"/>
    </xf>
    <xf numFmtId="3" fontId="6" fillId="0" borderId="0" xfId="0" applyNumberFormat="1" applyFont="1" applyBorder="1"/>
    <xf numFmtId="0" fontId="1" fillId="2" borderId="11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6" xfId="0" applyNumberFormat="1" applyFont="1" applyBorder="1" applyAlignment="1">
      <alignment horizontal="right"/>
    </xf>
    <xf numFmtId="2" fontId="1" fillId="0" borderId="6" xfId="0" applyNumberFormat="1" applyFont="1" applyBorder="1"/>
    <xf numFmtId="3" fontId="3" fillId="0" borderId="15" xfId="0" applyNumberFormat="1" applyFont="1" applyBorder="1"/>
    <xf numFmtId="3" fontId="0" fillId="0" borderId="2" xfId="0" applyNumberFormat="1" applyBorder="1"/>
    <xf numFmtId="0" fontId="1" fillId="2" borderId="1" xfId="0" applyFont="1" applyFill="1" applyBorder="1"/>
    <xf numFmtId="0" fontId="19" fillId="0" borderId="0" xfId="1" applyAlignment="1" applyProtection="1"/>
    <xf numFmtId="43" fontId="0" fillId="0" borderId="0" xfId="3" applyFont="1"/>
    <xf numFmtId="0" fontId="0" fillId="0" borderId="9" xfId="0" applyBorder="1"/>
    <xf numFmtId="3" fontId="0" fillId="0" borderId="8" xfId="0" applyNumberFormat="1" applyBorder="1"/>
    <xf numFmtId="1" fontId="6" fillId="0" borderId="7" xfId="2" applyNumberFormat="1" applyFont="1" applyBorder="1" applyAlignment="1">
      <alignment horizontal="right"/>
    </xf>
    <xf numFmtId="1" fontId="0" fillId="0" borderId="0" xfId="0" applyNumberFormat="1"/>
    <xf numFmtId="0" fontId="0" fillId="0" borderId="8" xfId="0" applyBorder="1"/>
    <xf numFmtId="0" fontId="7" fillId="2" borderId="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zoomScale="75" zoomScaleNormal="75" workbookViewId="0"/>
  </sheetViews>
  <sheetFormatPr baseColWidth="10" defaultColWidth="9.140625" defaultRowHeight="12.75" x14ac:dyDescent="0.2"/>
  <cols>
    <col min="1" max="1" width="50.57031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77" t="s">
        <v>0</v>
      </c>
      <c r="B1" s="7"/>
      <c r="D1" s="8"/>
      <c r="E1" s="80"/>
      <c r="F1" s="9"/>
      <c r="G1" s="9"/>
    </row>
    <row r="2" spans="1:7" ht="15" x14ac:dyDescent="0.2">
      <c r="A2" s="13" t="s">
        <v>103</v>
      </c>
      <c r="B2" s="14"/>
      <c r="C2" s="10"/>
      <c r="D2" s="11"/>
      <c r="E2" s="12"/>
    </row>
    <row r="3" spans="1:7" ht="15" x14ac:dyDescent="0.2">
      <c r="A3" s="204"/>
      <c r="B3" s="14"/>
      <c r="C3" s="10"/>
      <c r="D3" s="11"/>
      <c r="E3" s="12"/>
    </row>
    <row r="4" spans="1:7" ht="15.75" x14ac:dyDescent="0.25">
      <c r="A4" s="61" t="s">
        <v>1</v>
      </c>
      <c r="B4" s="204"/>
      <c r="D4" s="11"/>
      <c r="E4" s="60"/>
    </row>
    <row r="5" spans="1:7" ht="15" x14ac:dyDescent="0.2">
      <c r="A5" s="32" t="s">
        <v>116</v>
      </c>
      <c r="B5" s="59"/>
      <c r="C5" s="59"/>
      <c r="D5" s="11"/>
      <c r="E5" s="60"/>
    </row>
    <row r="6" spans="1:7" x14ac:dyDescent="0.2">
      <c r="A6" s="17" t="s">
        <v>2</v>
      </c>
      <c r="B6" s="265" t="s">
        <v>122</v>
      </c>
      <c r="C6" s="266"/>
      <c r="D6" s="265" t="s">
        <v>123</v>
      </c>
      <c r="E6" s="266"/>
      <c r="F6" s="263">
        <v>2000</v>
      </c>
      <c r="G6" s="264"/>
    </row>
    <row r="7" spans="1:7" s="33" customFormat="1" x14ac:dyDescent="0.2">
      <c r="A7" s="62"/>
      <c r="B7" s="71" t="s">
        <v>3</v>
      </c>
      <c r="C7" s="71" t="s">
        <v>4</v>
      </c>
      <c r="D7" s="71" t="s">
        <v>3</v>
      </c>
      <c r="E7" s="72" t="s">
        <v>5</v>
      </c>
      <c r="F7" s="71" t="s">
        <v>3</v>
      </c>
      <c r="G7" s="72" t="s">
        <v>5</v>
      </c>
    </row>
    <row r="8" spans="1:7" x14ac:dyDescent="0.2">
      <c r="A8" s="86" t="s">
        <v>6</v>
      </c>
      <c r="B8" s="109">
        <v>28060.79</v>
      </c>
      <c r="C8" s="106">
        <v>7.3388154083585331</v>
      </c>
      <c r="D8" s="107">
        <v>23118.79</v>
      </c>
      <c r="E8" s="108">
        <v>6.61169218273763</v>
      </c>
      <c r="F8" s="109">
        <v>50230.720000000001</v>
      </c>
      <c r="G8" s="208">
        <v>7.0384497304535207</v>
      </c>
    </row>
    <row r="9" spans="1:7" x14ac:dyDescent="0.2">
      <c r="A9" s="86" t="s">
        <v>7</v>
      </c>
      <c r="B9" s="109">
        <v>20971.419999999998</v>
      </c>
      <c r="C9" s="106">
        <v>5.4847130188123119</v>
      </c>
      <c r="D9" s="107">
        <v>16483.97</v>
      </c>
      <c r="E9" s="108">
        <v>4.7142145237480708</v>
      </c>
      <c r="F9" s="109">
        <v>36429.21</v>
      </c>
      <c r="G9" s="209">
        <v>5.1045488359540663</v>
      </c>
    </row>
    <row r="10" spans="1:7" x14ac:dyDescent="0.2">
      <c r="A10" s="64" t="s">
        <v>8</v>
      </c>
      <c r="B10" s="119">
        <v>7089.37</v>
      </c>
      <c r="C10" s="120">
        <v>1.8541023895462212</v>
      </c>
      <c r="D10" s="121">
        <v>6634.8199999999924</v>
      </c>
      <c r="E10" s="122">
        <v>1.8974776589895592</v>
      </c>
      <c r="F10" s="119">
        <v>13801.51</v>
      </c>
      <c r="G10" s="210">
        <v>1.9339008944994545</v>
      </c>
    </row>
    <row r="11" spans="1:7" x14ac:dyDescent="0.2">
      <c r="A11" s="86" t="s">
        <v>9</v>
      </c>
      <c r="B11" s="109">
        <v>597.87</v>
      </c>
      <c r="C11" s="106">
        <v>0.15636258167340675</v>
      </c>
      <c r="D11" s="107">
        <v>649.4</v>
      </c>
      <c r="E11" s="108">
        <v>0.18572048552150949</v>
      </c>
      <c r="F11" s="109">
        <v>1332.6</v>
      </c>
      <c r="G11" s="209">
        <v>0.18672712855404738</v>
      </c>
    </row>
    <row r="12" spans="1:7" x14ac:dyDescent="0.2">
      <c r="A12" s="86" t="s">
        <v>10</v>
      </c>
      <c r="B12" s="109">
        <v>2566.75</v>
      </c>
      <c r="C12" s="106">
        <v>0.67128917073982119</v>
      </c>
      <c r="D12" s="107">
        <v>2563.11</v>
      </c>
      <c r="E12" s="108">
        <v>0.73301822242845116</v>
      </c>
      <c r="F12" s="109">
        <v>5177.95</v>
      </c>
      <c r="G12" s="209">
        <v>0.72554685224105475</v>
      </c>
    </row>
    <row r="13" spans="1:7" x14ac:dyDescent="0.2">
      <c r="A13" s="86" t="s">
        <v>11</v>
      </c>
      <c r="B13" s="110">
        <v>648.19000000000005</v>
      </c>
      <c r="C13" s="106">
        <v>0.16952290935301245</v>
      </c>
      <c r="D13" s="111">
        <v>487.96</v>
      </c>
      <c r="E13" s="108">
        <v>0.13955061305062486</v>
      </c>
      <c r="F13" s="110">
        <v>994.31</v>
      </c>
      <c r="G13" s="209">
        <v>0.13932511720889604</v>
      </c>
    </row>
    <row r="14" spans="1:7" x14ac:dyDescent="0.2">
      <c r="A14" s="73" t="s">
        <v>12</v>
      </c>
      <c r="B14" s="109">
        <v>1360.9</v>
      </c>
      <c r="C14" s="106">
        <v>0.35591991135086098</v>
      </c>
      <c r="D14" s="107">
        <v>899.72</v>
      </c>
      <c r="E14" s="108">
        <v>0.2573089547788921</v>
      </c>
      <c r="F14" s="109">
        <v>2292.0500000000002</v>
      </c>
      <c r="G14" s="209">
        <v>0.32116757841985932</v>
      </c>
    </row>
    <row r="15" spans="1:7" x14ac:dyDescent="0.2">
      <c r="A15" s="63" t="s">
        <v>104</v>
      </c>
      <c r="B15" s="154">
        <v>1025.9000000000001</v>
      </c>
      <c r="C15" s="155">
        <v>0.26830644210070415</v>
      </c>
      <c r="D15" s="156">
        <v>958.37</v>
      </c>
      <c r="E15" s="157">
        <v>0.27408213998960435</v>
      </c>
      <c r="F15" s="154">
        <v>1822.5</v>
      </c>
      <c r="G15" s="211">
        <v>0.25537309904678934</v>
      </c>
    </row>
    <row r="16" spans="1:7" x14ac:dyDescent="0.2">
      <c r="A16" s="86" t="s">
        <v>13</v>
      </c>
      <c r="B16" s="96">
        <v>672.6</v>
      </c>
      <c r="C16" s="93">
        <v>0.17590692363479254</v>
      </c>
      <c r="D16" s="123">
        <v>332.5</v>
      </c>
      <c r="E16" s="218">
        <v>9.5090947699263795E-2</v>
      </c>
      <c r="F16" s="96">
        <v>906.41</v>
      </c>
      <c r="G16" s="93">
        <v>0.12700835704087804</v>
      </c>
    </row>
    <row r="17" spans="1:9" x14ac:dyDescent="0.2">
      <c r="A17" s="86" t="s">
        <v>14</v>
      </c>
      <c r="B17" s="29">
        <v>5450.14</v>
      </c>
      <c r="C17" s="66">
        <v>1.4253900695494026</v>
      </c>
      <c r="D17" s="124">
        <v>5015.6000000000004</v>
      </c>
      <c r="E17" s="218">
        <v>1.434400473023842</v>
      </c>
      <c r="F17" s="29">
        <v>10497.2</v>
      </c>
      <c r="G17" s="66">
        <v>1.4708930015440089</v>
      </c>
    </row>
    <row r="18" spans="1:9" x14ac:dyDescent="0.2">
      <c r="A18" s="63" t="s">
        <v>15</v>
      </c>
      <c r="B18" s="26">
        <v>3175.15</v>
      </c>
      <c r="C18" s="27">
        <v>0.83040569220786731</v>
      </c>
      <c r="D18" s="26">
        <v>2986.17</v>
      </c>
      <c r="E18" s="218">
        <v>0.8540082264394302</v>
      </c>
      <c r="F18" s="26">
        <v>6182</v>
      </c>
      <c r="G18" s="27">
        <v>0.86623676175980857</v>
      </c>
    </row>
    <row r="19" spans="1:9" x14ac:dyDescent="0.2">
      <c r="A19" s="86" t="s">
        <v>16</v>
      </c>
      <c r="B19" s="29">
        <v>381.3</v>
      </c>
      <c r="C19" s="66">
        <v>9.9722435298760612E-2</v>
      </c>
      <c r="D19" s="29">
        <v>374.28</v>
      </c>
      <c r="E19" s="218">
        <v>0.10703951851091864</v>
      </c>
      <c r="F19" s="29">
        <v>932.29</v>
      </c>
      <c r="G19" s="66">
        <v>0.13063472510854934</v>
      </c>
    </row>
    <row r="20" spans="1:9" x14ac:dyDescent="0.2">
      <c r="A20" s="86" t="s">
        <v>17</v>
      </c>
      <c r="B20" s="29">
        <v>1011.79</v>
      </c>
      <c r="C20" s="66">
        <v>0.26461621508243638</v>
      </c>
      <c r="D20" s="29">
        <v>978.26</v>
      </c>
      <c r="E20" s="219">
        <v>0.2797704375828024</v>
      </c>
      <c r="F20" s="29">
        <v>2186.61</v>
      </c>
      <c r="G20" s="66">
        <v>0.30639307111478736</v>
      </c>
    </row>
    <row r="21" spans="1:9" x14ac:dyDescent="0.2">
      <c r="A21" s="64" t="s">
        <v>18</v>
      </c>
      <c r="B21" s="125">
        <v>4796.07</v>
      </c>
      <c r="C21" s="126">
        <v>1.2543293476614905</v>
      </c>
      <c r="D21" s="125">
        <v>4223.4499999999916</v>
      </c>
      <c r="E21" s="126">
        <v>1.207855227249488</v>
      </c>
      <c r="F21" s="125">
        <v>8900.1100000000115</v>
      </c>
      <c r="G21" s="126">
        <v>1.2471048957790523</v>
      </c>
    </row>
    <row r="22" spans="1:9" x14ac:dyDescent="0.2">
      <c r="A22" s="86" t="s">
        <v>19</v>
      </c>
      <c r="B22" s="29">
        <v>539.41999999999996</v>
      </c>
      <c r="C22" s="66">
        <v>0.14107599278483463</v>
      </c>
      <c r="D22" s="29">
        <v>227.9</v>
      </c>
      <c r="E22" s="66">
        <v>6.5176622498232237E-2</v>
      </c>
      <c r="F22" s="29">
        <v>960.63</v>
      </c>
      <c r="G22" s="66">
        <v>0.13460579431402864</v>
      </c>
    </row>
    <row r="23" spans="1:9" x14ac:dyDescent="0.2">
      <c r="A23" s="86" t="s">
        <v>79</v>
      </c>
      <c r="B23" s="109">
        <v>-19.899999999999999</v>
      </c>
      <c r="C23" s="106">
        <v>-5.2045016062033465E-3</v>
      </c>
      <c r="D23" s="107">
        <v>42</v>
      </c>
      <c r="E23" s="108">
        <v>1.2011488130433321E-2</v>
      </c>
      <c r="F23" s="109">
        <v>48.82</v>
      </c>
      <c r="G23" s="209">
        <v>6.8407762389378606E-3</v>
      </c>
    </row>
    <row r="24" spans="1:9" x14ac:dyDescent="0.2">
      <c r="A24" s="64" t="s">
        <v>21</v>
      </c>
      <c r="B24" s="23">
        <v>4236.75</v>
      </c>
      <c r="C24" s="65">
        <v>1.1080488532704524</v>
      </c>
      <c r="D24" s="23">
        <v>4037.5499999999915</v>
      </c>
      <c r="E24" s="65">
        <v>1.1546900928816892</v>
      </c>
      <c r="F24" s="23">
        <v>7988.3000000000111</v>
      </c>
      <c r="G24" s="65">
        <v>1.1193398777039614</v>
      </c>
    </row>
    <row r="25" spans="1:9" x14ac:dyDescent="0.2">
      <c r="A25" s="245" t="s">
        <v>109</v>
      </c>
      <c r="B25" s="206">
        <v>-246.79</v>
      </c>
      <c r="C25" s="207">
        <v>-6.4543665899242417E-2</v>
      </c>
      <c r="D25" s="206">
        <v>1052.76</v>
      </c>
      <c r="E25" s="207">
        <v>0.30107652962369008</v>
      </c>
      <c r="F25" s="206">
        <v>1684.84</v>
      </c>
      <c r="G25" s="207">
        <v>0.23608384757091491</v>
      </c>
    </row>
    <row r="26" spans="1:9" x14ac:dyDescent="0.2">
      <c r="A26" s="88" t="s">
        <v>110</v>
      </c>
      <c r="B26" s="125">
        <v>4483.54</v>
      </c>
      <c r="C26" s="126">
        <v>1.1725925191696949</v>
      </c>
      <c r="D26" s="125">
        <v>2984.7899999999918</v>
      </c>
      <c r="E26" s="126">
        <v>0.85361356325799909</v>
      </c>
      <c r="F26" s="125">
        <v>6303.460000000011</v>
      </c>
      <c r="G26" s="126">
        <v>0.88325603013304643</v>
      </c>
    </row>
    <row r="27" spans="1:9" ht="14.25" customHeight="1" x14ac:dyDescent="0.2">
      <c r="A27" s="87"/>
      <c r="B27" s="59"/>
      <c r="C27" s="59"/>
      <c r="D27" s="59"/>
      <c r="E27" s="59"/>
    </row>
    <row r="28" spans="1:9" x14ac:dyDescent="0.2">
      <c r="A28" s="67" t="s">
        <v>22</v>
      </c>
      <c r="B28" s="94">
        <v>37072</v>
      </c>
      <c r="C28" s="68" t="s">
        <v>23</v>
      </c>
      <c r="D28" s="94">
        <v>36707</v>
      </c>
      <c r="E28" s="68" t="s">
        <v>23</v>
      </c>
    </row>
    <row r="29" spans="1:9" x14ac:dyDescent="0.2">
      <c r="A29" s="69"/>
      <c r="B29" s="70" t="s">
        <v>3</v>
      </c>
      <c r="C29" s="69" t="s">
        <v>24</v>
      </c>
      <c r="D29" s="70" t="s">
        <v>25</v>
      </c>
      <c r="E29" s="69" t="s">
        <v>24</v>
      </c>
    </row>
    <row r="30" spans="1:9" x14ac:dyDescent="0.2">
      <c r="A30" s="86" t="s">
        <v>80</v>
      </c>
      <c r="B30" s="46">
        <v>769355.4</v>
      </c>
      <c r="C30" s="127">
        <v>8.1448686600436702</v>
      </c>
      <c r="D30" s="46">
        <v>711411.84</v>
      </c>
      <c r="E30" s="127">
        <v>11.279464165605614</v>
      </c>
      <c r="I30" s="113"/>
    </row>
    <row r="31" spans="1:9" x14ac:dyDescent="0.2">
      <c r="A31" s="86" t="s">
        <v>26</v>
      </c>
      <c r="B31" s="46">
        <v>548319.19999999995</v>
      </c>
      <c r="C31" s="127">
        <v>6.508502190729204</v>
      </c>
      <c r="D31" s="46">
        <v>514812.61</v>
      </c>
      <c r="E31" s="127">
        <v>13.241448258416444</v>
      </c>
      <c r="I31" s="113"/>
    </row>
    <row r="32" spans="1:9" x14ac:dyDescent="0.2">
      <c r="A32" s="150" t="s">
        <v>107</v>
      </c>
      <c r="B32" s="46"/>
      <c r="C32" s="151">
        <v>10.5</v>
      </c>
      <c r="D32" s="46"/>
      <c r="E32" s="151">
        <v>12.3</v>
      </c>
      <c r="I32" s="113"/>
    </row>
    <row r="33" spans="1:9" x14ac:dyDescent="0.2">
      <c r="A33" s="86" t="s">
        <v>120</v>
      </c>
      <c r="B33" s="46">
        <v>8248.25</v>
      </c>
      <c r="C33" s="127">
        <v>-6.3509779032247193</v>
      </c>
      <c r="D33" s="46">
        <v>8807.6200000000008</v>
      </c>
      <c r="E33" s="127">
        <v>-1.4476893812241154</v>
      </c>
      <c r="I33" s="113"/>
    </row>
    <row r="34" spans="1:9" x14ac:dyDescent="0.2">
      <c r="A34" s="86" t="s">
        <v>29</v>
      </c>
      <c r="B34" s="46">
        <v>4380.25</v>
      </c>
      <c r="C34" s="127">
        <v>4.1102174305733818</v>
      </c>
      <c r="D34" s="46">
        <v>4207.32</v>
      </c>
      <c r="E34" s="127">
        <v>0.67767408470924551</v>
      </c>
      <c r="I34" s="113"/>
    </row>
    <row r="35" spans="1:9" x14ac:dyDescent="0.2">
      <c r="A35" s="86" t="s">
        <v>27</v>
      </c>
      <c r="B35" s="46">
        <v>373419.95</v>
      </c>
      <c r="C35" s="127">
        <v>5.025877905024001</v>
      </c>
      <c r="D35" s="46">
        <v>355550.42</v>
      </c>
      <c r="E35" s="127">
        <v>9.6798973381332587</v>
      </c>
      <c r="I35" s="113"/>
    </row>
    <row r="36" spans="1:9" x14ac:dyDescent="0.2">
      <c r="A36" s="150" t="s">
        <v>107</v>
      </c>
      <c r="B36" s="187"/>
      <c r="C36" s="151">
        <v>6.6</v>
      </c>
      <c r="D36" s="187"/>
      <c r="E36" s="205">
        <v>9.8000000000000007</v>
      </c>
      <c r="I36" s="114"/>
    </row>
    <row r="37" spans="1:9" x14ac:dyDescent="0.2">
      <c r="A37" s="128" t="s">
        <v>28</v>
      </c>
      <c r="B37" s="129">
        <v>158162.79999999999</v>
      </c>
      <c r="C37" s="130">
        <v>7.075423605921749</v>
      </c>
      <c r="D37" s="129">
        <v>147711.57999999999</v>
      </c>
      <c r="E37" s="130">
        <v>3.4438281720520436</v>
      </c>
      <c r="I37" s="114"/>
    </row>
    <row r="38" spans="1:9" x14ac:dyDescent="0.2">
      <c r="A38" s="76"/>
      <c r="B38" s="131"/>
      <c r="C38" s="131"/>
      <c r="D38" s="131"/>
      <c r="E38" s="131"/>
      <c r="F38" s="37"/>
      <c r="G38" s="38"/>
    </row>
    <row r="39" spans="1:9" x14ac:dyDescent="0.2">
      <c r="A39" s="76"/>
      <c r="B39" s="131"/>
      <c r="C39" s="131"/>
      <c r="D39" s="131"/>
      <c r="E39" s="131"/>
      <c r="F39" s="37"/>
      <c r="G39" s="38"/>
    </row>
    <row r="40" spans="1:9" ht="15.75" x14ac:dyDescent="0.25">
      <c r="A40" s="61" t="s">
        <v>30</v>
      </c>
      <c r="B40" s="131"/>
      <c r="C40" s="131"/>
      <c r="D40" s="131"/>
      <c r="E40" s="131"/>
      <c r="F40" s="37"/>
      <c r="G40" s="38"/>
    </row>
    <row r="41" spans="1:9" x14ac:dyDescent="0.2">
      <c r="A41" s="32"/>
      <c r="B41" s="131"/>
      <c r="C41" s="131"/>
      <c r="D41" s="131"/>
      <c r="E41" s="131"/>
      <c r="F41" s="37"/>
      <c r="G41" s="38"/>
    </row>
    <row r="42" spans="1:9" x14ac:dyDescent="0.2">
      <c r="A42" s="17" t="s">
        <v>2</v>
      </c>
      <c r="B42" s="89" t="str">
        <f>B6</f>
        <v>1. halvår 2001</v>
      </c>
      <c r="C42" s="57"/>
      <c r="D42" s="89" t="str">
        <f>D6</f>
        <v>1. halvår 2000</v>
      </c>
      <c r="E42" s="57"/>
      <c r="F42" s="89">
        <v>2000</v>
      </c>
      <c r="G42" s="57"/>
    </row>
    <row r="43" spans="1:9" x14ac:dyDescent="0.2">
      <c r="A43" s="62"/>
      <c r="B43" s="132" t="s">
        <v>3</v>
      </c>
      <c r="C43" s="112" t="s">
        <v>4</v>
      </c>
      <c r="D43" s="249" t="s">
        <v>3</v>
      </c>
      <c r="E43" s="72" t="s">
        <v>5</v>
      </c>
      <c r="F43" s="71" t="s">
        <v>3</v>
      </c>
      <c r="G43" s="72" t="s">
        <v>5</v>
      </c>
    </row>
    <row r="44" spans="1:9" x14ac:dyDescent="0.2">
      <c r="A44" s="84" t="s">
        <v>6</v>
      </c>
      <c r="B44" s="133">
        <v>23647.207000000002</v>
      </c>
      <c r="C44" s="93">
        <v>8.1438317519131687</v>
      </c>
      <c r="D44" s="248">
        <v>17856.809000000001</v>
      </c>
      <c r="E44" s="93">
        <v>7.1010616146980734</v>
      </c>
      <c r="F44" s="133">
        <v>39770.400000000001</v>
      </c>
      <c r="G44" s="93">
        <v>7.5453775332562927</v>
      </c>
    </row>
    <row r="45" spans="1:9" x14ac:dyDescent="0.2">
      <c r="A45" s="86" t="s">
        <v>7</v>
      </c>
      <c r="B45" s="133">
        <v>16475.219000000001</v>
      </c>
      <c r="C45" s="93">
        <v>5.673879862933628</v>
      </c>
      <c r="D45" s="248">
        <v>11208.286</v>
      </c>
      <c r="E45" s="93">
        <v>4.4571641820863857</v>
      </c>
      <c r="F45" s="133">
        <v>25635</v>
      </c>
      <c r="G45" s="93">
        <v>4.8635606648418186</v>
      </c>
    </row>
    <row r="46" spans="1:9" x14ac:dyDescent="0.2">
      <c r="A46" s="88" t="s">
        <v>8</v>
      </c>
      <c r="B46" s="135">
        <v>7171.9880000000012</v>
      </c>
      <c r="C46" s="250">
        <v>2.4699518889795411</v>
      </c>
      <c r="D46" s="135">
        <v>6648.5229999999992</v>
      </c>
      <c r="E46" s="95">
        <v>2.6438974326116873</v>
      </c>
      <c r="F46" s="135">
        <v>14135.4</v>
      </c>
      <c r="G46" s="95">
        <v>2.6818168684144741</v>
      </c>
    </row>
    <row r="47" spans="1:9" x14ac:dyDescent="0.2">
      <c r="A47" s="86" t="s">
        <v>9</v>
      </c>
      <c r="B47" s="133">
        <v>244.32900000000001</v>
      </c>
      <c r="C47" s="93">
        <v>8.4144155718398062E-2</v>
      </c>
      <c r="D47" s="134">
        <v>393.79200000000003</v>
      </c>
      <c r="E47" s="93">
        <v>0.15659803805792982</v>
      </c>
      <c r="F47" s="133">
        <v>425.6</v>
      </c>
      <c r="G47" s="93">
        <v>8.0746300719979638E-2</v>
      </c>
    </row>
    <row r="48" spans="1:9" x14ac:dyDescent="0.2">
      <c r="A48" s="86" t="s">
        <v>10</v>
      </c>
      <c r="B48" s="133">
        <v>1901.2620000000002</v>
      </c>
      <c r="C48" s="93">
        <v>0.65477321885438455</v>
      </c>
      <c r="D48" s="134">
        <v>1710.48</v>
      </c>
      <c r="E48" s="93">
        <v>0.68020125380233165</v>
      </c>
      <c r="F48" s="133">
        <v>3591</v>
      </c>
      <c r="G48" s="93">
        <v>0.68129691232482814</v>
      </c>
    </row>
    <row r="49" spans="1:7" x14ac:dyDescent="0.2">
      <c r="A49" s="86" t="s">
        <v>11</v>
      </c>
      <c r="B49" s="133">
        <v>543.25199999999995</v>
      </c>
      <c r="C49" s="93">
        <v>0.18708987014366357</v>
      </c>
      <c r="D49" s="134">
        <v>500.80799999999999</v>
      </c>
      <c r="E49" s="93">
        <v>0.1991547574448331</v>
      </c>
      <c r="F49" s="133">
        <v>1034.5999999999999</v>
      </c>
      <c r="G49" s="93">
        <v>0.19628788234231889</v>
      </c>
    </row>
    <row r="50" spans="1:7" x14ac:dyDescent="0.2">
      <c r="A50" s="73" t="s">
        <v>12</v>
      </c>
      <c r="B50" s="133">
        <v>163.75900000000001</v>
      </c>
      <c r="C50" s="93">
        <v>5.6396755179651814E-2</v>
      </c>
      <c r="D50" s="134">
        <v>259.20600000000002</v>
      </c>
      <c r="E50" s="93">
        <v>0.10307764264597492</v>
      </c>
      <c r="F50" s="133">
        <v>439.8</v>
      </c>
      <c r="G50" s="93">
        <v>8.3440373723324815E-2</v>
      </c>
    </row>
    <row r="51" spans="1:7" x14ac:dyDescent="0.2">
      <c r="A51" s="63" t="s">
        <v>104</v>
      </c>
      <c r="B51" s="152">
        <v>209.60400000000001</v>
      </c>
      <c r="C51" s="93">
        <v>7.2185256826652208E-2</v>
      </c>
      <c r="D51" s="153">
        <v>154.97900000000001</v>
      </c>
      <c r="E51" s="93">
        <v>6.1630016201903302E-2</v>
      </c>
      <c r="F51" s="152">
        <v>307.60000000000002</v>
      </c>
      <c r="G51" s="93">
        <v>5.8358933509083021E-2</v>
      </c>
    </row>
    <row r="52" spans="1:7" x14ac:dyDescent="0.2">
      <c r="A52" s="86" t="s">
        <v>13</v>
      </c>
      <c r="B52" s="96">
        <v>112.02900000000001</v>
      </c>
      <c r="C52" s="93">
        <v>3.8581525815504572E-2</v>
      </c>
      <c r="D52" s="134">
        <v>97.367999999999995</v>
      </c>
      <c r="E52" s="93">
        <v>3.872002927846302E-2</v>
      </c>
      <c r="F52" s="96">
        <v>201.6</v>
      </c>
      <c r="G52" s="93">
        <v>3.8248247709464035E-2</v>
      </c>
    </row>
    <row r="53" spans="1:7" x14ac:dyDescent="0.2">
      <c r="A53" s="86" t="s">
        <v>31</v>
      </c>
      <c r="B53" s="96">
        <v>3971.2080000000001</v>
      </c>
      <c r="C53" s="93">
        <v>1.3676393074180637</v>
      </c>
      <c r="D53" s="96">
        <v>3736.694</v>
      </c>
      <c r="E53" s="93">
        <v>1.4859594639374034</v>
      </c>
      <c r="F53" s="96">
        <v>7984.9</v>
      </c>
      <c r="G53" s="93">
        <v>1.5149227834092232</v>
      </c>
    </row>
    <row r="54" spans="1:7" x14ac:dyDescent="0.2">
      <c r="A54" s="63" t="s">
        <v>15</v>
      </c>
      <c r="B54" s="74">
        <v>2434.3449999999998</v>
      </c>
      <c r="C54" s="93">
        <v>0.83836099993166491</v>
      </c>
      <c r="D54" s="74">
        <v>2227.8289999999997</v>
      </c>
      <c r="E54" s="93">
        <v>0.88593381919531045</v>
      </c>
      <c r="F54" s="74">
        <v>4755.0159999999996</v>
      </c>
      <c r="G54" s="93">
        <v>0.90213804479397242</v>
      </c>
    </row>
    <row r="55" spans="1:7" x14ac:dyDescent="0.2">
      <c r="A55" s="86" t="s">
        <v>32</v>
      </c>
      <c r="B55" s="96">
        <v>371.48900000000003</v>
      </c>
      <c r="C55" s="93">
        <v>0.12793662751319729</v>
      </c>
      <c r="D55" s="96">
        <v>314.64600000000002</v>
      </c>
      <c r="E55" s="93">
        <v>0.12512429476163911</v>
      </c>
      <c r="F55" s="96">
        <v>641.5</v>
      </c>
      <c r="G55" s="93">
        <v>0.12170759377788283</v>
      </c>
    </row>
    <row r="56" spans="1:7" x14ac:dyDescent="0.2">
      <c r="A56" s="86" t="s">
        <v>17</v>
      </c>
      <c r="B56" s="96">
        <v>773.07899999999995</v>
      </c>
      <c r="C56" s="93">
        <v>0.2662397003983295</v>
      </c>
      <c r="D56" s="96">
        <v>756.48299999999995</v>
      </c>
      <c r="E56" s="93">
        <v>0.30082823831915562</v>
      </c>
      <c r="F56" s="96">
        <v>1528.3</v>
      </c>
      <c r="G56" s="93">
        <v>0.28995435007129905</v>
      </c>
    </row>
    <row r="57" spans="1:7" x14ac:dyDescent="0.2">
      <c r="A57" s="64" t="s">
        <v>18</v>
      </c>
      <c r="B57" s="75">
        <v>3934.3390000000009</v>
      </c>
      <c r="C57" s="97">
        <v>1.3549420390742259</v>
      </c>
      <c r="D57" s="75">
        <v>3800.7380000000003</v>
      </c>
      <c r="E57" s="252">
        <v>1.5114276419333559</v>
      </c>
      <c r="F57" s="75">
        <v>7604.1</v>
      </c>
      <c r="G57" s="97">
        <v>1.4426760932913463</v>
      </c>
    </row>
    <row r="58" spans="1:7" x14ac:dyDescent="0.2">
      <c r="A58" s="86" t="s">
        <v>19</v>
      </c>
      <c r="B58" s="85">
        <v>434.60900000000004</v>
      </c>
      <c r="C58" s="93">
        <v>0.14967444459158458</v>
      </c>
      <c r="D58" s="85">
        <v>402.72500000000002</v>
      </c>
      <c r="E58" s="93">
        <v>0.16015039634344982</v>
      </c>
      <c r="F58" s="85">
        <v>1206.8</v>
      </c>
      <c r="G58" s="93">
        <v>0.22895826059415275</v>
      </c>
    </row>
    <row r="59" spans="1:7" x14ac:dyDescent="0.2">
      <c r="A59" s="86" t="s">
        <v>20</v>
      </c>
      <c r="B59" s="85">
        <v>115.319</v>
      </c>
      <c r="C59" s="93">
        <v>3.9714564760179698E-2</v>
      </c>
      <c r="D59" s="85">
        <v>2219.4299999999998</v>
      </c>
      <c r="E59" s="93">
        <v>0.88259381502648915</v>
      </c>
      <c r="F59" s="85">
        <v>2528.3000000000002</v>
      </c>
      <c r="G59" s="93">
        <v>0.4796778010111008</v>
      </c>
    </row>
    <row r="60" spans="1:7" x14ac:dyDescent="0.2">
      <c r="A60" s="64" t="s">
        <v>21</v>
      </c>
      <c r="B60" s="75">
        <v>3615.0490000000009</v>
      </c>
      <c r="C60" s="97">
        <v>1.244982159242821</v>
      </c>
      <c r="D60" s="75">
        <v>5617.4430000000002</v>
      </c>
      <c r="E60" s="252">
        <v>2.2338710606163952</v>
      </c>
      <c r="F60" s="75">
        <v>8925.6</v>
      </c>
      <c r="G60" s="97">
        <v>1.6933956337082945</v>
      </c>
    </row>
    <row r="61" spans="1:7" x14ac:dyDescent="0.2">
      <c r="A61" s="245" t="s">
        <v>109</v>
      </c>
      <c r="B61" s="206">
        <v>981.32600000000002</v>
      </c>
      <c r="C61" s="93">
        <v>0.33795762170889537</v>
      </c>
      <c r="D61" s="206">
        <v>1468.729</v>
      </c>
      <c r="E61" s="93">
        <v>0.58406488663757827</v>
      </c>
      <c r="F61" s="206">
        <v>1919</v>
      </c>
      <c r="G61" s="93">
        <v>0.36407930235347957</v>
      </c>
    </row>
    <row r="62" spans="1:7" x14ac:dyDescent="0.2">
      <c r="A62" s="88" t="s">
        <v>110</v>
      </c>
      <c r="B62" s="125">
        <v>2633.7230000000009</v>
      </c>
      <c r="C62" s="251">
        <v>0.90702453753392576</v>
      </c>
      <c r="D62" s="125">
        <v>4148.7139999999999</v>
      </c>
      <c r="E62" s="126">
        <v>1.649806173978817</v>
      </c>
      <c r="F62" s="125">
        <v>7006.6</v>
      </c>
      <c r="G62" s="251">
        <v>1.3293163313548149</v>
      </c>
    </row>
    <row r="63" spans="1:7" x14ac:dyDescent="0.2">
      <c r="A63" s="131"/>
      <c r="B63" s="131"/>
      <c r="C63" s="131"/>
      <c r="D63" s="131"/>
      <c r="E63" s="131"/>
    </row>
    <row r="64" spans="1:7" x14ac:dyDescent="0.2">
      <c r="A64" s="67" t="s">
        <v>22</v>
      </c>
      <c r="B64" s="94">
        <f>B28</f>
        <v>37072</v>
      </c>
      <c r="C64" s="68" t="s">
        <v>23</v>
      </c>
      <c r="D64" s="94">
        <f>D28</f>
        <v>36707</v>
      </c>
      <c r="E64" s="68" t="s">
        <v>23</v>
      </c>
    </row>
    <row r="65" spans="1:10" x14ac:dyDescent="0.2">
      <c r="A65" s="69"/>
      <c r="B65" s="70" t="s">
        <v>3</v>
      </c>
      <c r="C65" s="255" t="s">
        <v>24</v>
      </c>
      <c r="D65" s="70" t="s">
        <v>25</v>
      </c>
      <c r="E65" s="69" t="s">
        <v>24</v>
      </c>
    </row>
    <row r="66" spans="1:10" x14ac:dyDescent="0.2">
      <c r="A66" s="86" t="s">
        <v>80</v>
      </c>
      <c r="B66" s="137">
        <v>607706</v>
      </c>
      <c r="C66" s="138">
        <v>15.1</v>
      </c>
      <c r="D66" s="253">
        <v>528088</v>
      </c>
      <c r="E66" s="187">
        <v>16.899999999999999</v>
      </c>
      <c r="H66" s="257"/>
    </row>
    <row r="67" spans="1:10" x14ac:dyDescent="0.2">
      <c r="A67" s="86" t="s">
        <v>26</v>
      </c>
      <c r="B67" s="139">
        <v>488148</v>
      </c>
      <c r="C67" s="127">
        <v>12.9</v>
      </c>
      <c r="D67" s="221">
        <v>432421</v>
      </c>
      <c r="E67" s="187">
        <v>15.8</v>
      </c>
      <c r="H67" s="257"/>
      <c r="J67" s="256"/>
    </row>
    <row r="68" spans="1:10" x14ac:dyDescent="0.2">
      <c r="A68" s="150" t="s">
        <v>111</v>
      </c>
      <c r="B68" s="220"/>
      <c r="C68" s="151">
        <v>11.5</v>
      </c>
      <c r="D68" s="221"/>
      <c r="E68" s="151">
        <v>14.9</v>
      </c>
      <c r="H68" s="257"/>
    </row>
    <row r="69" spans="1:10" x14ac:dyDescent="0.2">
      <c r="A69" s="86" t="s">
        <v>121</v>
      </c>
      <c r="B69" s="220">
        <v>7236</v>
      </c>
      <c r="C69" s="127">
        <v>6</v>
      </c>
      <c r="D69" s="221">
        <v>6824</v>
      </c>
      <c r="E69" s="205">
        <v>12.7</v>
      </c>
      <c r="H69" s="257"/>
    </row>
    <row r="70" spans="1:10" x14ac:dyDescent="0.2">
      <c r="A70" s="86" t="s">
        <v>92</v>
      </c>
      <c r="B70" s="220">
        <v>4055</v>
      </c>
      <c r="C70" s="127">
        <v>16.600000000000001</v>
      </c>
      <c r="D70" s="221">
        <v>3478</v>
      </c>
      <c r="E70" s="187">
        <v>21.3</v>
      </c>
      <c r="H70" s="257"/>
    </row>
    <row r="71" spans="1:10" x14ac:dyDescent="0.2">
      <c r="A71" s="86" t="s">
        <v>90</v>
      </c>
      <c r="B71" s="220">
        <v>344231</v>
      </c>
      <c r="C71" s="127">
        <v>10</v>
      </c>
      <c r="D71" s="221">
        <v>312810</v>
      </c>
      <c r="E71" s="187">
        <v>11.7</v>
      </c>
      <c r="H71" s="257"/>
    </row>
    <row r="72" spans="1:10" x14ac:dyDescent="0.2">
      <c r="A72" s="150" t="s">
        <v>112</v>
      </c>
      <c r="B72" s="220"/>
      <c r="C72" s="151">
        <v>9.3000000000000007</v>
      </c>
      <c r="D72" s="221"/>
      <c r="E72" s="150">
        <v>11.6</v>
      </c>
      <c r="H72" s="257"/>
    </row>
    <row r="73" spans="1:10" x14ac:dyDescent="0.2">
      <c r="A73" s="128" t="s">
        <v>91</v>
      </c>
      <c r="B73" s="214">
        <v>90647</v>
      </c>
      <c r="C73" s="130">
        <v>38.299999999999997</v>
      </c>
      <c r="D73" s="254">
        <v>65559</v>
      </c>
      <c r="E73" s="262">
        <v>3.5</v>
      </c>
      <c r="H73" s="257"/>
    </row>
    <row r="74" spans="1:10" x14ac:dyDescent="0.2">
      <c r="H74" s="257"/>
    </row>
    <row r="75" spans="1:10" x14ac:dyDescent="0.2">
      <c r="H75" s="257"/>
    </row>
    <row r="77" spans="1:10" x14ac:dyDescent="0.2">
      <c r="F77" s="32"/>
      <c r="G77" s="32"/>
    </row>
    <row r="78" spans="1:10" ht="15.75" x14ac:dyDescent="0.25">
      <c r="A78" s="15" t="s">
        <v>33</v>
      </c>
      <c r="D78" s="10"/>
      <c r="E78" s="10"/>
    </row>
    <row r="79" spans="1:10" x14ac:dyDescent="0.2">
      <c r="A79" s="32" t="s">
        <v>124</v>
      </c>
      <c r="B79" s="10"/>
      <c r="C79" s="10"/>
      <c r="D79" s="10"/>
      <c r="E79" s="10"/>
    </row>
    <row r="80" spans="1:10" x14ac:dyDescent="0.2">
      <c r="A80" s="17" t="s">
        <v>2</v>
      </c>
      <c r="B80" s="265" t="s">
        <v>122</v>
      </c>
      <c r="C80" s="266"/>
      <c r="D80" s="265" t="s">
        <v>123</v>
      </c>
      <c r="E80" s="266"/>
      <c r="F80" s="263">
        <v>2000</v>
      </c>
      <c r="G80" s="264"/>
    </row>
    <row r="81" spans="1:7" x14ac:dyDescent="0.2">
      <c r="A81" s="78"/>
      <c r="B81" s="90" t="s">
        <v>3</v>
      </c>
      <c r="C81" s="90" t="s">
        <v>4</v>
      </c>
      <c r="D81" s="90" t="s">
        <v>3</v>
      </c>
      <c r="E81" s="91" t="s">
        <v>5</v>
      </c>
      <c r="F81" s="90" t="s">
        <v>3</v>
      </c>
      <c r="G81" s="91" t="s">
        <v>5</v>
      </c>
    </row>
    <row r="82" spans="1:7" x14ac:dyDescent="0.2">
      <c r="A82" s="18" t="s">
        <v>6</v>
      </c>
      <c r="B82" s="19">
        <v>7782</v>
      </c>
      <c r="C82" s="20">
        <v>6.55</v>
      </c>
      <c r="D82" s="19">
        <v>6339</v>
      </c>
      <c r="E82" s="20">
        <v>6.35</v>
      </c>
      <c r="F82" s="19">
        <v>13927.9</v>
      </c>
      <c r="G82" s="20">
        <v>6.65</v>
      </c>
    </row>
    <row r="83" spans="1:7" x14ac:dyDescent="0.2">
      <c r="A83" s="21" t="s">
        <v>7</v>
      </c>
      <c r="B83" s="19">
        <v>6945.6</v>
      </c>
      <c r="C83" s="20">
        <v>5.85</v>
      </c>
      <c r="D83" s="19">
        <v>5617.3</v>
      </c>
      <c r="E83" s="20">
        <v>5.63</v>
      </c>
      <c r="F83" s="19">
        <v>12451.7</v>
      </c>
      <c r="G83" s="20">
        <v>5.95</v>
      </c>
    </row>
    <row r="84" spans="1:7" x14ac:dyDescent="0.2">
      <c r="A84" s="22" t="s">
        <v>8</v>
      </c>
      <c r="B84" s="23">
        <f t="shared" ref="B84:G84" si="0">B82-B83</f>
        <v>836.39999999999964</v>
      </c>
      <c r="C84" s="24">
        <f t="shared" si="0"/>
        <v>0.70000000000000018</v>
      </c>
      <c r="D84" s="23">
        <f t="shared" si="0"/>
        <v>721.69999999999982</v>
      </c>
      <c r="E84" s="24">
        <f t="shared" si="0"/>
        <v>0.71999999999999975</v>
      </c>
      <c r="F84" s="23">
        <f t="shared" si="0"/>
        <v>1476.1999999999989</v>
      </c>
      <c r="G84" s="24">
        <f t="shared" si="0"/>
        <v>0.70000000000000018</v>
      </c>
    </row>
    <row r="85" spans="1:7" x14ac:dyDescent="0.2">
      <c r="A85" s="21" t="s">
        <v>113</v>
      </c>
      <c r="B85" s="19">
        <v>24.7</v>
      </c>
      <c r="C85" s="20">
        <v>0.02</v>
      </c>
      <c r="D85" s="19">
        <v>20.3</v>
      </c>
      <c r="E85" s="20">
        <v>0.02</v>
      </c>
      <c r="F85" s="19">
        <v>25.4</v>
      </c>
      <c r="G85" s="20">
        <v>0.01</v>
      </c>
    </row>
    <row r="86" spans="1:7" x14ac:dyDescent="0.2">
      <c r="A86" s="21" t="s">
        <v>10</v>
      </c>
      <c r="B86" s="19">
        <v>3</v>
      </c>
      <c r="C86" s="20">
        <v>0</v>
      </c>
      <c r="D86" s="19">
        <v>1.4</v>
      </c>
      <c r="E86" s="20">
        <v>0</v>
      </c>
      <c r="F86" s="19">
        <v>1.7</v>
      </c>
      <c r="G86" s="20">
        <v>0</v>
      </c>
    </row>
    <row r="87" spans="1:7" x14ac:dyDescent="0.2">
      <c r="A87" s="21" t="s">
        <v>11</v>
      </c>
      <c r="B87" s="19">
        <v>32.799999999999997</v>
      </c>
      <c r="C87" s="20">
        <v>0.03</v>
      </c>
      <c r="D87" s="19">
        <v>19.2</v>
      </c>
      <c r="E87" s="20">
        <v>0.02</v>
      </c>
      <c r="F87" s="19">
        <v>56.7</v>
      </c>
      <c r="G87" s="20">
        <v>0.03</v>
      </c>
    </row>
    <row r="88" spans="1:7" x14ac:dyDescent="0.2">
      <c r="A88" s="21" t="s">
        <v>114</v>
      </c>
      <c r="B88" s="19">
        <v>7.9</v>
      </c>
      <c r="C88" s="20">
        <v>0.01</v>
      </c>
      <c r="D88" s="19">
        <v>-8.1999999999999993</v>
      </c>
      <c r="E88" s="20">
        <v>-0.01</v>
      </c>
      <c r="F88" s="19">
        <v>32.4</v>
      </c>
      <c r="G88" s="20">
        <v>0.02</v>
      </c>
    </row>
    <row r="89" spans="1:7" x14ac:dyDescent="0.2">
      <c r="A89" s="28" t="s">
        <v>13</v>
      </c>
      <c r="B89" s="19">
        <v>9.6999999999999993</v>
      </c>
      <c r="C89" s="20">
        <v>0.01</v>
      </c>
      <c r="D89" s="19">
        <v>5.4</v>
      </c>
      <c r="E89" s="20">
        <v>0.01</v>
      </c>
      <c r="F89" s="19">
        <v>12.3</v>
      </c>
      <c r="G89" s="20">
        <v>0.01</v>
      </c>
    </row>
    <row r="90" spans="1:7" x14ac:dyDescent="0.2">
      <c r="A90" s="21" t="s">
        <v>34</v>
      </c>
      <c r="B90" s="19">
        <v>139.1</v>
      </c>
      <c r="C90" s="20">
        <v>0.12</v>
      </c>
      <c r="D90" s="19">
        <v>126</v>
      </c>
      <c r="E90" s="20">
        <v>0.13</v>
      </c>
      <c r="F90" s="19">
        <v>268.7</v>
      </c>
      <c r="G90" s="20">
        <v>0.13</v>
      </c>
    </row>
    <row r="91" spans="1:7" x14ac:dyDescent="0.2">
      <c r="A91" s="25" t="s">
        <v>35</v>
      </c>
      <c r="B91" s="26">
        <v>90.4</v>
      </c>
      <c r="C91" s="27">
        <v>0.08</v>
      </c>
      <c r="D91" s="26">
        <v>81.599999999999994</v>
      </c>
      <c r="E91" s="27">
        <v>0.08</v>
      </c>
      <c r="F91" s="26">
        <v>165.3</v>
      </c>
      <c r="G91" s="27">
        <v>0.08</v>
      </c>
    </row>
    <row r="92" spans="1:7" x14ac:dyDescent="0.2">
      <c r="A92" s="28" t="s">
        <v>78</v>
      </c>
      <c r="B92" s="29">
        <v>8.8000000000000007</v>
      </c>
      <c r="C92" s="66">
        <v>0.01</v>
      </c>
      <c r="D92" s="29">
        <v>6.7</v>
      </c>
      <c r="E92" s="66">
        <v>0.01</v>
      </c>
      <c r="F92" s="29">
        <v>11.9</v>
      </c>
      <c r="G92" s="66">
        <v>0.01</v>
      </c>
    </row>
    <row r="93" spans="1:7" x14ac:dyDescent="0.2">
      <c r="A93" s="28" t="s">
        <v>17</v>
      </c>
      <c r="B93" s="19">
        <v>24.7</v>
      </c>
      <c r="C93" s="20">
        <v>0.02</v>
      </c>
      <c r="D93" s="19">
        <v>18.100000000000001</v>
      </c>
      <c r="E93" s="20">
        <v>0.02</v>
      </c>
      <c r="F93" s="19">
        <v>45.7</v>
      </c>
      <c r="G93" s="20">
        <v>0.02</v>
      </c>
    </row>
    <row r="94" spans="1:7" x14ac:dyDescent="0.2">
      <c r="A94" s="22" t="s">
        <v>18</v>
      </c>
      <c r="B94" s="23">
        <f t="shared" ref="B94:G94" si="1">(B84+B85+B86-B87+B88+B89-B90-B92-B93)</f>
        <v>676.29999999999973</v>
      </c>
      <c r="C94" s="24">
        <f t="shared" si="1"/>
        <v>0.56000000000000016</v>
      </c>
      <c r="D94" s="23">
        <f t="shared" si="1"/>
        <v>570.59999999999957</v>
      </c>
      <c r="E94" s="24">
        <f t="shared" si="1"/>
        <v>0.55999999999999972</v>
      </c>
      <c r="F94" s="23">
        <f t="shared" si="1"/>
        <v>1164.9999999999989</v>
      </c>
      <c r="G94" s="24">
        <f t="shared" si="1"/>
        <v>0.55000000000000016</v>
      </c>
    </row>
    <row r="95" spans="1:7" x14ac:dyDescent="0.2">
      <c r="A95" s="21" t="s">
        <v>19</v>
      </c>
      <c r="B95" s="19">
        <v>-3.1</v>
      </c>
      <c r="C95" s="43">
        <v>0</v>
      </c>
      <c r="D95" s="19">
        <v>-5.4</v>
      </c>
      <c r="E95" s="20">
        <v>-0.01</v>
      </c>
      <c r="F95" s="19">
        <v>-15.4</v>
      </c>
      <c r="G95" s="43">
        <v>-0.01</v>
      </c>
    </row>
    <row r="96" spans="1:7" x14ac:dyDescent="0.2">
      <c r="A96" s="22" t="s">
        <v>21</v>
      </c>
      <c r="B96" s="23">
        <f t="shared" ref="B96:G96" si="2">(B94-B95)</f>
        <v>679.39999999999975</v>
      </c>
      <c r="C96" s="24">
        <f t="shared" si="2"/>
        <v>0.56000000000000016</v>
      </c>
      <c r="D96" s="23">
        <f t="shared" si="2"/>
        <v>575.99999999999955</v>
      </c>
      <c r="E96" s="24">
        <f t="shared" si="2"/>
        <v>0.56999999999999973</v>
      </c>
      <c r="F96" s="23">
        <f t="shared" si="2"/>
        <v>1180.399999999999</v>
      </c>
      <c r="G96" s="24">
        <f t="shared" si="2"/>
        <v>0.56000000000000016</v>
      </c>
    </row>
    <row r="97" spans="1:7" x14ac:dyDescent="0.2">
      <c r="A97" s="6"/>
      <c r="B97" s="39"/>
      <c r="C97" s="39"/>
      <c r="D97" s="39"/>
      <c r="E97" s="39"/>
    </row>
    <row r="98" spans="1:7" x14ac:dyDescent="0.2">
      <c r="A98" s="79" t="s">
        <v>22</v>
      </c>
      <c r="B98" s="104">
        <v>37072</v>
      </c>
      <c r="C98" s="103"/>
      <c r="D98" s="105">
        <v>36707</v>
      </c>
      <c r="E98" s="39"/>
      <c r="F98" s="105">
        <v>36891</v>
      </c>
    </row>
    <row r="99" spans="1:7" x14ac:dyDescent="0.2">
      <c r="A99" s="99"/>
      <c r="B99" s="100" t="s">
        <v>3</v>
      </c>
      <c r="C99" s="101" t="s">
        <v>77</v>
      </c>
      <c r="D99" s="102" t="s">
        <v>3</v>
      </c>
      <c r="E99" s="92"/>
      <c r="F99" s="90" t="s">
        <v>3</v>
      </c>
    </row>
    <row r="100" spans="1:7" x14ac:dyDescent="0.2">
      <c r="A100" s="21" t="s">
        <v>80</v>
      </c>
      <c r="B100" s="19">
        <v>244063.9</v>
      </c>
      <c r="C100" s="40">
        <f>((B100-D100)/D100)*100</f>
        <v>20.286117293600682</v>
      </c>
      <c r="D100" s="19">
        <v>202902.8</v>
      </c>
      <c r="F100" s="19">
        <v>211988.5</v>
      </c>
    </row>
    <row r="101" spans="1:7" x14ac:dyDescent="0.2">
      <c r="A101" s="21" t="s">
        <v>26</v>
      </c>
      <c r="B101" s="19">
        <v>153592.20000000001</v>
      </c>
      <c r="C101" s="212">
        <f>((B101-D101)/D101)*100</f>
        <v>10.681366321322304</v>
      </c>
      <c r="D101" s="19">
        <v>138769.70000000001</v>
      </c>
      <c r="F101" s="19">
        <v>149647.5</v>
      </c>
    </row>
    <row r="102" spans="1:7" x14ac:dyDescent="0.2">
      <c r="A102" s="21" t="s">
        <v>115</v>
      </c>
      <c r="B102" s="19">
        <v>173688.3</v>
      </c>
      <c r="C102" s="40">
        <f>((B102-D102)/D102)*100</f>
        <v>12.75590888553042</v>
      </c>
      <c r="D102" s="19">
        <v>154039.20000000001</v>
      </c>
      <c r="F102" s="19">
        <v>144775.20000000001</v>
      </c>
    </row>
    <row r="103" spans="1:7" x14ac:dyDescent="0.2">
      <c r="A103" s="30" t="s">
        <v>81</v>
      </c>
      <c r="B103" s="31">
        <v>224.3</v>
      </c>
      <c r="C103" s="34">
        <f>((B103-D103)/D103)*100</f>
        <v>0.9450945094509553</v>
      </c>
      <c r="D103" s="31">
        <v>222.2</v>
      </c>
      <c r="F103" s="31">
        <v>218.9</v>
      </c>
    </row>
    <row r="104" spans="1:7" x14ac:dyDescent="0.2">
      <c r="A104" s="41"/>
      <c r="B104" s="36"/>
      <c r="C104" s="40"/>
      <c r="D104" s="36"/>
    </row>
    <row r="105" spans="1:7" x14ac:dyDescent="0.2">
      <c r="A105" s="42"/>
      <c r="B105" s="35"/>
      <c r="C105" s="35"/>
      <c r="D105" s="35"/>
      <c r="E105" s="35"/>
    </row>
    <row r="106" spans="1:7" ht="15.75" x14ac:dyDescent="0.25">
      <c r="A106" s="15" t="s">
        <v>36</v>
      </c>
    </row>
    <row r="107" spans="1:7" x14ac:dyDescent="0.2">
      <c r="A107" s="32" t="s">
        <v>125</v>
      </c>
      <c r="B107" s="10"/>
      <c r="C107" s="10"/>
      <c r="D107" s="10"/>
      <c r="E107" s="10"/>
    </row>
    <row r="108" spans="1:7" x14ac:dyDescent="0.2">
      <c r="A108" s="17" t="s">
        <v>2</v>
      </c>
      <c r="B108" s="265" t="s">
        <v>122</v>
      </c>
      <c r="C108" s="266"/>
      <c r="D108" s="265" t="s">
        <v>123</v>
      </c>
      <c r="E108" s="266"/>
      <c r="F108" s="263">
        <v>2000</v>
      </c>
      <c r="G108" s="264"/>
    </row>
    <row r="109" spans="1:7" x14ac:dyDescent="0.2">
      <c r="A109" s="78"/>
      <c r="B109" s="90" t="s">
        <v>3</v>
      </c>
      <c r="C109" s="90" t="s">
        <v>4</v>
      </c>
      <c r="D109" s="90" t="s">
        <v>3</v>
      </c>
      <c r="E109" s="91" t="s">
        <v>5</v>
      </c>
      <c r="F109" s="90" t="s">
        <v>3</v>
      </c>
      <c r="G109" s="91" t="s">
        <v>5</v>
      </c>
    </row>
    <row r="110" spans="1:7" x14ac:dyDescent="0.2">
      <c r="A110" s="18" t="s">
        <v>6</v>
      </c>
      <c r="B110" s="19">
        <v>2602</v>
      </c>
      <c r="C110" s="20">
        <v>9.57</v>
      </c>
      <c r="D110" s="19">
        <v>2124</v>
      </c>
      <c r="E110" s="20">
        <v>8.77</v>
      </c>
      <c r="F110" s="19">
        <v>4532</v>
      </c>
      <c r="G110" s="20">
        <v>9.07</v>
      </c>
    </row>
    <row r="111" spans="1:7" x14ac:dyDescent="0.2">
      <c r="A111" s="21" t="s">
        <v>7</v>
      </c>
      <c r="B111" s="19">
        <v>1620.8</v>
      </c>
      <c r="C111" s="43">
        <v>5.96</v>
      </c>
      <c r="D111" s="19">
        <v>1220</v>
      </c>
      <c r="E111" s="20">
        <v>5.04</v>
      </c>
      <c r="F111" s="19">
        <v>2694.8</v>
      </c>
      <c r="G111" s="20">
        <v>5.39</v>
      </c>
    </row>
    <row r="112" spans="1:7" x14ac:dyDescent="0.2">
      <c r="A112" s="22" t="s">
        <v>8</v>
      </c>
      <c r="B112" s="23">
        <f t="shared" ref="B112:G112" si="3">B110-B111</f>
        <v>981.2</v>
      </c>
      <c r="C112" s="24">
        <f t="shared" si="3"/>
        <v>3.6100000000000003</v>
      </c>
      <c r="D112" s="23">
        <f t="shared" si="3"/>
        <v>904</v>
      </c>
      <c r="E112" s="24">
        <f t="shared" si="3"/>
        <v>3.7299999999999995</v>
      </c>
      <c r="F112" s="23">
        <f t="shared" si="3"/>
        <v>1837.1999999999998</v>
      </c>
      <c r="G112" s="24">
        <f t="shared" si="3"/>
        <v>3.6800000000000006</v>
      </c>
    </row>
    <row r="113" spans="1:7" x14ac:dyDescent="0.2">
      <c r="A113" s="21" t="s">
        <v>113</v>
      </c>
      <c r="B113" s="19">
        <v>0</v>
      </c>
      <c r="C113" s="20">
        <v>0</v>
      </c>
      <c r="D113" s="19">
        <v>0</v>
      </c>
      <c r="E113" s="20">
        <v>0</v>
      </c>
      <c r="F113" s="19">
        <v>0</v>
      </c>
      <c r="G113" s="20">
        <v>0</v>
      </c>
    </row>
    <row r="114" spans="1:7" x14ac:dyDescent="0.2">
      <c r="A114" s="21" t="s">
        <v>10</v>
      </c>
      <c r="B114" s="19">
        <v>508.3</v>
      </c>
      <c r="C114" s="20">
        <v>1.87</v>
      </c>
      <c r="D114" s="19">
        <v>466.2</v>
      </c>
      <c r="E114" s="20">
        <v>1.92</v>
      </c>
      <c r="F114" s="19">
        <v>906.8</v>
      </c>
      <c r="G114" s="20">
        <v>1.81</v>
      </c>
    </row>
    <row r="115" spans="1:7" x14ac:dyDescent="0.2">
      <c r="A115" s="21" t="s">
        <v>11</v>
      </c>
      <c r="B115" s="19">
        <v>122.2</v>
      </c>
      <c r="C115" s="20">
        <v>0.45</v>
      </c>
      <c r="D115" s="19">
        <v>93.9</v>
      </c>
      <c r="E115" s="20">
        <v>0.39</v>
      </c>
      <c r="F115" s="19">
        <v>191.3</v>
      </c>
      <c r="G115" s="20">
        <v>0.38</v>
      </c>
    </row>
    <row r="116" spans="1:7" x14ac:dyDescent="0.2">
      <c r="A116" s="21" t="s">
        <v>114</v>
      </c>
      <c r="B116" s="19">
        <v>9.6</v>
      </c>
      <c r="C116" s="20">
        <v>0.04</v>
      </c>
      <c r="D116" s="19">
        <v>5.0999999999999996</v>
      </c>
      <c r="E116" s="20">
        <v>0.02</v>
      </c>
      <c r="F116" s="19">
        <v>7.5</v>
      </c>
      <c r="G116" s="20">
        <v>0.02</v>
      </c>
    </row>
    <row r="117" spans="1:7" x14ac:dyDescent="0.2">
      <c r="A117" s="28" t="s">
        <v>13</v>
      </c>
      <c r="B117" s="19">
        <v>105.1</v>
      </c>
      <c r="C117" s="20">
        <v>0.39</v>
      </c>
      <c r="D117" s="19">
        <v>80.2</v>
      </c>
      <c r="E117" s="20">
        <v>0.33</v>
      </c>
      <c r="F117" s="19">
        <v>179</v>
      </c>
      <c r="G117" s="20">
        <v>0.36</v>
      </c>
    </row>
    <row r="118" spans="1:7" x14ac:dyDescent="0.2">
      <c r="A118" s="21" t="s">
        <v>34</v>
      </c>
      <c r="B118" s="19">
        <v>701.1</v>
      </c>
      <c r="C118" s="20">
        <v>2.58</v>
      </c>
      <c r="D118" s="19">
        <v>608.1</v>
      </c>
      <c r="E118" s="20">
        <v>2.5099999999999998</v>
      </c>
      <c r="F118" s="19">
        <v>1285.8</v>
      </c>
      <c r="G118" s="20">
        <v>2.57</v>
      </c>
    </row>
    <row r="119" spans="1:7" x14ac:dyDescent="0.2">
      <c r="A119" s="25" t="s">
        <v>35</v>
      </c>
      <c r="B119" s="26">
        <v>382.9</v>
      </c>
      <c r="C119" s="27">
        <v>1.41</v>
      </c>
      <c r="D119" s="26">
        <v>333.5</v>
      </c>
      <c r="E119" s="27">
        <v>1.38</v>
      </c>
      <c r="F119" s="26">
        <v>682.6</v>
      </c>
      <c r="G119" s="27">
        <v>1.37</v>
      </c>
    </row>
    <row r="120" spans="1:7" x14ac:dyDescent="0.2">
      <c r="A120" s="28" t="s">
        <v>78</v>
      </c>
      <c r="B120" s="29">
        <v>46.1</v>
      </c>
      <c r="C120" s="66">
        <v>0.17</v>
      </c>
      <c r="D120" s="29">
        <v>42.1</v>
      </c>
      <c r="E120" s="66">
        <v>0.17</v>
      </c>
      <c r="F120" s="29">
        <v>77.900000000000006</v>
      </c>
      <c r="G120" s="66">
        <v>0.16</v>
      </c>
    </row>
    <row r="121" spans="1:7" x14ac:dyDescent="0.2">
      <c r="A121" s="28" t="s">
        <v>17</v>
      </c>
      <c r="B121" s="19">
        <v>122.3</v>
      </c>
      <c r="C121" s="20">
        <v>0.45</v>
      </c>
      <c r="D121" s="19">
        <v>109.5</v>
      </c>
      <c r="E121" s="20">
        <v>0.45</v>
      </c>
      <c r="F121" s="19">
        <v>198.4</v>
      </c>
      <c r="G121" s="20">
        <v>0.4</v>
      </c>
    </row>
    <row r="122" spans="1:7" x14ac:dyDescent="0.2">
      <c r="A122" s="22" t="s">
        <v>18</v>
      </c>
      <c r="B122" s="23">
        <f t="shared" ref="B122:G122" si="4">(B112+B113+B114-B115+B116+B117-B118-B120-B121)</f>
        <v>612.49999999999977</v>
      </c>
      <c r="C122" s="24">
        <f t="shared" si="4"/>
        <v>2.2599999999999998</v>
      </c>
      <c r="D122" s="23">
        <f t="shared" si="4"/>
        <v>601.89999999999986</v>
      </c>
      <c r="E122" s="24">
        <f t="shared" si="4"/>
        <v>2.4799999999999995</v>
      </c>
      <c r="F122" s="23">
        <f t="shared" si="4"/>
        <v>1177.0999999999997</v>
      </c>
      <c r="G122" s="24">
        <f t="shared" si="4"/>
        <v>2.3600000000000003</v>
      </c>
    </row>
    <row r="123" spans="1:7" x14ac:dyDescent="0.2">
      <c r="A123" s="2" t="s">
        <v>19</v>
      </c>
      <c r="B123" s="19">
        <v>90</v>
      </c>
      <c r="C123" s="20">
        <v>0.33</v>
      </c>
      <c r="D123" s="19">
        <v>66.3</v>
      </c>
      <c r="E123" s="20">
        <v>0.27</v>
      </c>
      <c r="F123" s="19">
        <v>137.1</v>
      </c>
      <c r="G123" s="20">
        <v>0.27</v>
      </c>
    </row>
    <row r="124" spans="1:7" x14ac:dyDescent="0.2">
      <c r="A124" s="22" t="s">
        <v>21</v>
      </c>
      <c r="B124" s="23">
        <f t="shared" ref="B124:G124" si="5">(B122-B123)</f>
        <v>522.49999999999977</v>
      </c>
      <c r="C124" s="24">
        <f>(C122-C123)</f>
        <v>1.9299999999999997</v>
      </c>
      <c r="D124" s="23">
        <f t="shared" si="5"/>
        <v>535.59999999999991</v>
      </c>
      <c r="E124" s="24">
        <f t="shared" si="5"/>
        <v>2.2099999999999995</v>
      </c>
      <c r="F124" s="23">
        <f t="shared" si="5"/>
        <v>1039.9999999999998</v>
      </c>
      <c r="G124" s="24">
        <f t="shared" si="5"/>
        <v>2.0900000000000003</v>
      </c>
    </row>
    <row r="125" spans="1:7" x14ac:dyDescent="0.2">
      <c r="A125" s="6"/>
    </row>
    <row r="126" spans="1:7" x14ac:dyDescent="0.2">
      <c r="A126" s="79" t="s">
        <v>22</v>
      </c>
      <c r="B126" s="104">
        <v>37072</v>
      </c>
      <c r="C126" s="103"/>
      <c r="D126" s="105">
        <v>36707</v>
      </c>
      <c r="E126" s="39"/>
      <c r="F126" s="105">
        <v>36891</v>
      </c>
    </row>
    <row r="127" spans="1:7" x14ac:dyDescent="0.2">
      <c r="A127" s="99"/>
      <c r="B127" s="100" t="s">
        <v>3</v>
      </c>
      <c r="C127" s="101" t="s">
        <v>77</v>
      </c>
      <c r="D127" s="102" t="s">
        <v>3</v>
      </c>
      <c r="E127" s="92"/>
      <c r="F127" s="90" t="s">
        <v>3</v>
      </c>
    </row>
    <row r="128" spans="1:7" x14ac:dyDescent="0.2">
      <c r="A128" s="21" t="s">
        <v>80</v>
      </c>
      <c r="B128" s="19">
        <v>56978.2</v>
      </c>
      <c r="C128" s="40">
        <f>((B128-D128)/D128)*100</f>
        <v>14.886984575057962</v>
      </c>
      <c r="D128" s="19">
        <v>49595</v>
      </c>
      <c r="F128" s="19">
        <v>51018.7</v>
      </c>
    </row>
    <row r="129" spans="1:7" x14ac:dyDescent="0.2">
      <c r="A129" s="21" t="s">
        <v>26</v>
      </c>
      <c r="B129" s="19">
        <v>54634.5</v>
      </c>
      <c r="C129" s="212">
        <f>((B129-D129)/D129)*100</f>
        <v>12.753535253473332</v>
      </c>
      <c r="D129" s="19">
        <v>48454.8</v>
      </c>
      <c r="F129" s="19">
        <v>50857.2</v>
      </c>
    </row>
    <row r="130" spans="1:7" x14ac:dyDescent="0.2">
      <c r="A130" s="21" t="s">
        <v>37</v>
      </c>
      <c r="B130" s="19">
        <v>4685.3999999999996</v>
      </c>
      <c r="C130" s="212">
        <f>((B130-D130)/D130)*100</f>
        <v>24.149443561208258</v>
      </c>
      <c r="D130" s="19">
        <v>3774</v>
      </c>
      <c r="F130" s="19">
        <v>4522.1000000000004</v>
      </c>
    </row>
    <row r="131" spans="1:7" x14ac:dyDescent="0.2">
      <c r="A131" s="21" t="s">
        <v>115</v>
      </c>
      <c r="B131" s="19">
        <v>50</v>
      </c>
      <c r="C131" s="40">
        <f>((B131-D131)/D131)*100</f>
        <v>-93.141289437585741</v>
      </c>
      <c r="D131" s="19">
        <v>729</v>
      </c>
      <c r="F131" s="19">
        <v>98</v>
      </c>
    </row>
    <row r="132" spans="1:7" x14ac:dyDescent="0.2">
      <c r="A132" s="30" t="s">
        <v>81</v>
      </c>
      <c r="B132" s="31">
        <v>1017.8</v>
      </c>
      <c r="C132" s="34">
        <f>((B132-D132)/D132)*100</f>
        <v>-13.231031543052008</v>
      </c>
      <c r="D132" s="31">
        <v>1173</v>
      </c>
      <c r="F132" s="31">
        <v>1126.4000000000001</v>
      </c>
    </row>
    <row r="133" spans="1:7" x14ac:dyDescent="0.2">
      <c r="A133" s="16"/>
      <c r="B133" s="44"/>
      <c r="C133" s="35"/>
      <c r="D133" s="44"/>
      <c r="E133" s="35"/>
    </row>
    <row r="135" spans="1:7" x14ac:dyDescent="0.2">
      <c r="A135" s="16"/>
      <c r="B135" s="44"/>
      <c r="C135" s="35"/>
      <c r="D135" s="44"/>
      <c r="E135" s="35"/>
    </row>
    <row r="137" spans="1:7" ht="15.75" x14ac:dyDescent="0.25">
      <c r="A137" s="15" t="s">
        <v>53</v>
      </c>
      <c r="B137" s="188"/>
      <c r="C137" s="10"/>
      <c r="D137" s="10"/>
      <c r="E137" s="10"/>
    </row>
    <row r="138" spans="1:7" x14ac:dyDescent="0.2">
      <c r="A138" s="16" t="s">
        <v>105</v>
      </c>
      <c r="B138" s="10"/>
      <c r="C138" s="10"/>
      <c r="D138" s="10"/>
      <c r="E138" s="10"/>
    </row>
    <row r="139" spans="1:7" x14ac:dyDescent="0.2">
      <c r="A139" s="16"/>
      <c r="B139" s="10"/>
      <c r="C139" s="10"/>
      <c r="D139" s="10"/>
      <c r="E139" s="10"/>
    </row>
    <row r="140" spans="1:7" x14ac:dyDescent="0.2">
      <c r="A140" s="17" t="s">
        <v>2</v>
      </c>
      <c r="B140" s="265" t="s">
        <v>122</v>
      </c>
      <c r="C140" s="266"/>
      <c r="D140" s="265" t="s">
        <v>123</v>
      </c>
      <c r="E140" s="266"/>
      <c r="F140" s="263">
        <v>2000</v>
      </c>
      <c r="G140" s="264"/>
    </row>
    <row r="141" spans="1:7" x14ac:dyDescent="0.2">
      <c r="A141" s="78" t="s">
        <v>106</v>
      </c>
      <c r="B141" s="71" t="s">
        <v>3</v>
      </c>
      <c r="C141" s="71" t="s">
        <v>4</v>
      </c>
      <c r="D141" s="71" t="s">
        <v>3</v>
      </c>
      <c r="E141" s="72" t="s">
        <v>5</v>
      </c>
      <c r="F141" s="71" t="s">
        <v>3</v>
      </c>
      <c r="G141" s="72" t="s">
        <v>5</v>
      </c>
    </row>
    <row r="142" spans="1:7" x14ac:dyDescent="0.2">
      <c r="A142" s="45" t="s">
        <v>54</v>
      </c>
      <c r="B142" s="224">
        <v>20469</v>
      </c>
      <c r="C142" s="225">
        <v>10.488972973305362</v>
      </c>
      <c r="D142" s="224">
        <v>16240.8</v>
      </c>
      <c r="E142" s="226">
        <v>8.8858905956727732</v>
      </c>
      <c r="F142" s="224">
        <v>29862</v>
      </c>
      <c r="G142" s="226">
        <v>8.1915138747160867</v>
      </c>
    </row>
    <row r="143" spans="1:7" x14ac:dyDescent="0.2">
      <c r="A143" s="25" t="s">
        <v>55</v>
      </c>
      <c r="B143" s="227">
        <v>4531.5</v>
      </c>
      <c r="C143" s="225">
        <v>2.3220861316397112</v>
      </c>
      <c r="D143" s="227">
        <v>3322</v>
      </c>
      <c r="E143" s="228">
        <v>1.8175784788203138</v>
      </c>
      <c r="F143" s="227">
        <v>5455</v>
      </c>
      <c r="G143" s="226">
        <v>1.4963735914063443</v>
      </c>
    </row>
    <row r="144" spans="1:7" x14ac:dyDescent="0.2">
      <c r="A144" s="189" t="s">
        <v>56</v>
      </c>
      <c r="B144" s="229">
        <v>31850.1</v>
      </c>
      <c r="C144" s="225">
        <v>16.321014123653967</v>
      </c>
      <c r="D144" s="229">
        <v>35276.300000000003</v>
      </c>
      <c r="E144" s="175">
        <v>19.300856018184543</v>
      </c>
      <c r="F144" s="229">
        <v>63780</v>
      </c>
      <c r="G144" s="226">
        <v>17.495638434444846</v>
      </c>
    </row>
    <row r="145" spans="1:7" x14ac:dyDescent="0.2">
      <c r="A145" s="25" t="s">
        <v>57</v>
      </c>
      <c r="B145" s="227">
        <v>20876.2</v>
      </c>
      <c r="C145" s="225">
        <v>10.697635330759558</v>
      </c>
      <c r="D145" s="227">
        <v>26753</v>
      </c>
      <c r="E145" s="228">
        <v>14.637470512907843</v>
      </c>
      <c r="F145" s="227">
        <v>44933</v>
      </c>
      <c r="G145" s="226">
        <v>12.325674533943404</v>
      </c>
    </row>
    <row r="146" spans="1:7" x14ac:dyDescent="0.2">
      <c r="A146" s="28" t="s">
        <v>58</v>
      </c>
      <c r="B146" s="224">
        <v>15252</v>
      </c>
      <c r="C146" s="225">
        <v>7.8156146264523603</v>
      </c>
      <c r="D146" s="224">
        <v>13645.3</v>
      </c>
      <c r="E146" s="226">
        <v>7.4658048215071728</v>
      </c>
      <c r="F146" s="224">
        <v>27076</v>
      </c>
      <c r="G146" s="226">
        <v>7.4272798095175396</v>
      </c>
    </row>
    <row r="147" spans="1:7" x14ac:dyDescent="0.2">
      <c r="A147" s="25" t="s">
        <v>59</v>
      </c>
      <c r="B147" s="227">
        <v>5203.3999999999996</v>
      </c>
      <c r="C147" s="225">
        <v>2.6663892700814462</v>
      </c>
      <c r="D147" s="227">
        <v>4525.1000000000004</v>
      </c>
      <c r="E147" s="228">
        <v>2.4758351518692967</v>
      </c>
      <c r="F147" s="227">
        <v>8692</v>
      </c>
      <c r="G147" s="226">
        <v>2.3843225034837663</v>
      </c>
    </row>
    <row r="148" spans="1:7" x14ac:dyDescent="0.2">
      <c r="A148" s="28" t="s">
        <v>60</v>
      </c>
      <c r="B148" s="176">
        <v>11565.1</v>
      </c>
      <c r="C148" s="225">
        <v>5.9263286596108191</v>
      </c>
      <c r="D148" s="176">
        <v>9819.9</v>
      </c>
      <c r="E148" s="175">
        <v>5.3727991884911503</v>
      </c>
      <c r="F148" s="176">
        <v>20510</v>
      </c>
      <c r="G148" s="226">
        <v>5.6261452538486019</v>
      </c>
    </row>
    <row r="149" spans="1:7" x14ac:dyDescent="0.2">
      <c r="A149" s="28" t="s">
        <v>61</v>
      </c>
      <c r="B149" s="176">
        <v>1264.4000000000001</v>
      </c>
      <c r="C149" s="225">
        <v>0.64791916690836393</v>
      </c>
      <c r="D149" s="176">
        <v>1189.4000000000001</v>
      </c>
      <c r="E149" s="175">
        <v>0.650760940008694</v>
      </c>
      <c r="F149" s="176">
        <v>2489</v>
      </c>
      <c r="G149" s="226">
        <v>0.68276331237587373</v>
      </c>
    </row>
    <row r="150" spans="1:7" x14ac:dyDescent="0.2">
      <c r="A150" s="28" t="s">
        <v>62</v>
      </c>
      <c r="B150" s="176">
        <v>31426.799999999999</v>
      </c>
      <c r="C150" s="225">
        <v>16.104101609139331</v>
      </c>
      <c r="D150" s="176">
        <v>24582.6</v>
      </c>
      <c r="E150" s="226">
        <v>13.449971316510609</v>
      </c>
      <c r="F150" s="176">
        <v>52231</v>
      </c>
      <c r="G150" s="226">
        <v>14.327605692528831</v>
      </c>
    </row>
    <row r="151" spans="1:7" x14ac:dyDescent="0.2">
      <c r="A151" s="25" t="s">
        <v>63</v>
      </c>
      <c r="B151" s="227">
        <v>19973.3</v>
      </c>
      <c r="C151" s="225">
        <v>10.234960373624505</v>
      </c>
      <c r="D151" s="227">
        <v>16384.3</v>
      </c>
      <c r="E151" s="228">
        <v>8.9644042957663057</v>
      </c>
      <c r="F151" s="227">
        <v>30270</v>
      </c>
      <c r="G151" s="226">
        <v>8.3034332927351127</v>
      </c>
    </row>
    <row r="152" spans="1:7" x14ac:dyDescent="0.2">
      <c r="A152" s="190" t="s">
        <v>117</v>
      </c>
      <c r="B152" s="230">
        <v>648.9</v>
      </c>
      <c r="C152" s="231">
        <v>0.33251719978395872</v>
      </c>
      <c r="D152" s="232">
        <v>9680</v>
      </c>
      <c r="E152" s="48">
        <v>5.2962551700724401</v>
      </c>
      <c r="F152" s="233">
        <v>12481</v>
      </c>
      <c r="G152" s="234">
        <v>3.423691804645753</v>
      </c>
    </row>
    <row r="153" spans="1:7" x14ac:dyDescent="0.2">
      <c r="A153" s="191" t="s">
        <v>118</v>
      </c>
      <c r="B153" s="235">
        <v>-6211.1</v>
      </c>
      <c r="C153" s="236">
        <v>-3.1827671129267152</v>
      </c>
      <c r="D153" s="235">
        <v>2014.4000000000051</v>
      </c>
      <c r="E153" s="49">
        <v>1.1021463238216886</v>
      </c>
      <c r="F153" s="237">
        <v>-6704</v>
      </c>
      <c r="G153" s="238">
        <v>-1.8389896529400793</v>
      </c>
    </row>
    <row r="154" spans="1:7" x14ac:dyDescent="0.2">
      <c r="A154" s="192" t="s">
        <v>64</v>
      </c>
      <c r="B154" s="239">
        <v>1689.3</v>
      </c>
      <c r="C154" s="225">
        <v>0.8656515728078924</v>
      </c>
      <c r="D154" s="239">
        <v>8458.2000000000007</v>
      </c>
      <c r="E154" s="240">
        <v>4.6277670949903618</v>
      </c>
      <c r="F154" s="239">
        <v>7898</v>
      </c>
      <c r="G154" s="241">
        <v>2.166518538025171</v>
      </c>
    </row>
    <row r="155" spans="1:7" x14ac:dyDescent="0.2">
      <c r="A155" s="193" t="s">
        <v>65</v>
      </c>
      <c r="B155" s="242">
        <v>0</v>
      </c>
      <c r="C155" s="243"/>
      <c r="D155" s="242">
        <v>0</v>
      </c>
      <c r="E155" s="243"/>
      <c r="F155" s="242">
        <v>2555</v>
      </c>
      <c r="G155" s="243"/>
    </row>
    <row r="156" spans="1:7" x14ac:dyDescent="0.2">
      <c r="A156" s="32" t="s">
        <v>102</v>
      </c>
      <c r="B156" s="194"/>
      <c r="C156" s="39"/>
      <c r="D156" s="39"/>
      <c r="E156" s="39"/>
      <c r="F156" s="244" t="s">
        <v>119</v>
      </c>
    </row>
    <row r="157" spans="1:7" x14ac:dyDescent="0.2">
      <c r="B157" s="39"/>
      <c r="C157" s="39"/>
      <c r="D157" s="39"/>
      <c r="E157" s="39"/>
    </row>
    <row r="159" spans="1:7" x14ac:dyDescent="0.2">
      <c r="A159" s="177" t="s">
        <v>22</v>
      </c>
      <c r="B159" s="269">
        <v>37072</v>
      </c>
      <c r="C159" s="270"/>
      <c r="D159" s="269">
        <v>36707</v>
      </c>
      <c r="E159" s="270"/>
      <c r="F159" s="269">
        <v>36891</v>
      </c>
      <c r="G159" s="270"/>
    </row>
    <row r="160" spans="1:7" x14ac:dyDescent="0.2">
      <c r="A160" s="178"/>
      <c r="B160" s="179" t="s">
        <v>3</v>
      </c>
      <c r="C160" s="180" t="s">
        <v>47</v>
      </c>
      <c r="D160" s="148" t="s">
        <v>3</v>
      </c>
      <c r="E160" s="179" t="s">
        <v>47</v>
      </c>
      <c r="F160" s="179" t="s">
        <v>3</v>
      </c>
      <c r="G160" s="148" t="s">
        <v>47</v>
      </c>
    </row>
    <row r="161" spans="1:7" x14ac:dyDescent="0.2">
      <c r="A161" s="45" t="s">
        <v>48</v>
      </c>
      <c r="B161" s="50">
        <v>37222.199999999997</v>
      </c>
      <c r="C161" s="51">
        <v>9.5059108356381614</v>
      </c>
      <c r="D161" s="50">
        <v>35393.699999999997</v>
      </c>
      <c r="E161" s="52">
        <v>9.5593954793836815</v>
      </c>
      <c r="F161" s="50">
        <v>36515</v>
      </c>
      <c r="G161" s="52">
        <v>9.9146603383718954</v>
      </c>
    </row>
    <row r="162" spans="1:7" x14ac:dyDescent="0.2">
      <c r="A162" s="28" t="s">
        <v>66</v>
      </c>
      <c r="B162" s="29">
        <v>96195.3</v>
      </c>
      <c r="C162" s="47">
        <v>24.566628103859088</v>
      </c>
      <c r="D162" s="29">
        <v>83527</v>
      </c>
      <c r="E162" s="52">
        <v>22.55959750482376</v>
      </c>
      <c r="F162" s="29">
        <v>90667</v>
      </c>
      <c r="G162" s="52">
        <v>24.618170858528398</v>
      </c>
    </row>
    <row r="163" spans="1:7" x14ac:dyDescent="0.2">
      <c r="A163" s="115" t="s">
        <v>67</v>
      </c>
      <c r="B163" s="26">
        <v>940.8</v>
      </c>
      <c r="C163" s="53">
        <v>0.24026416800104194</v>
      </c>
      <c r="D163" s="26">
        <v>647.70000000000005</v>
      </c>
      <c r="E163" s="54">
        <v>0.17493566516065884</v>
      </c>
      <c r="F163" s="26">
        <v>941</v>
      </c>
      <c r="G163" s="54">
        <v>0.25550309128872933</v>
      </c>
    </row>
    <row r="164" spans="1:7" x14ac:dyDescent="0.2">
      <c r="A164" s="115" t="s">
        <v>68</v>
      </c>
      <c r="B164" s="26">
        <v>69500</v>
      </c>
      <c r="C164" s="53">
        <v>17.749106798546361</v>
      </c>
      <c r="D164" s="26">
        <v>58005.4</v>
      </c>
      <c r="E164" s="54">
        <v>15.666532703273242</v>
      </c>
      <c r="F164" s="26">
        <v>65921</v>
      </c>
      <c r="G164" s="54">
        <v>17.899064060408428</v>
      </c>
    </row>
    <row r="165" spans="1:7" x14ac:dyDescent="0.2">
      <c r="A165" s="115" t="s">
        <v>69</v>
      </c>
      <c r="B165" s="26">
        <v>24777.1</v>
      </c>
      <c r="C165" s="53">
        <v>6.327645957672849</v>
      </c>
      <c r="D165" s="26">
        <v>24398.6</v>
      </c>
      <c r="E165" s="54">
        <v>6.5897565539429523</v>
      </c>
      <c r="F165" s="26">
        <v>23904</v>
      </c>
      <c r="G165" s="54">
        <v>6.4904844783908473</v>
      </c>
    </row>
    <row r="166" spans="1:7" x14ac:dyDescent="0.2">
      <c r="A166" s="28" t="s">
        <v>70</v>
      </c>
      <c r="B166" s="29">
        <v>239545</v>
      </c>
      <c r="C166" s="47">
        <v>61.17568040370918</v>
      </c>
      <c r="D166" s="29">
        <v>236754.5</v>
      </c>
      <c r="E166" s="52">
        <v>63.944427879078589</v>
      </c>
      <c r="F166" s="29">
        <v>228369</v>
      </c>
      <c r="G166" s="52">
        <v>62.007423437317563</v>
      </c>
    </row>
    <row r="167" spans="1:7" x14ac:dyDescent="0.2">
      <c r="A167" s="115" t="s">
        <v>67</v>
      </c>
      <c r="B167" s="26">
        <v>98721.600000000006</v>
      </c>
      <c r="C167" s="53">
        <v>25.211801751415464</v>
      </c>
      <c r="D167" s="26">
        <v>118782.3</v>
      </c>
      <c r="E167" s="54">
        <v>32.081612876042811</v>
      </c>
      <c r="F167" s="26">
        <v>109442</v>
      </c>
      <c r="G167" s="54">
        <v>29.716014151775894</v>
      </c>
    </row>
    <row r="168" spans="1:7" x14ac:dyDescent="0.2">
      <c r="A168" s="115" t="s">
        <v>71</v>
      </c>
      <c r="B168" s="26">
        <v>111903.8</v>
      </c>
      <c r="C168" s="53">
        <v>28.578309314578021</v>
      </c>
      <c r="D168" s="26">
        <v>102579.9</v>
      </c>
      <c r="E168" s="54">
        <v>27.705547380907618</v>
      </c>
      <c r="F168" s="26">
        <v>96962</v>
      </c>
      <c r="G168" s="54">
        <v>26.327407797595935</v>
      </c>
    </row>
    <row r="169" spans="1:7" x14ac:dyDescent="0.2">
      <c r="A169" s="115" t="s">
        <v>72</v>
      </c>
      <c r="B169" s="26">
        <v>22106.1</v>
      </c>
      <c r="C169" s="53">
        <v>5.6455184143790751</v>
      </c>
      <c r="D169" s="26">
        <v>10749.4</v>
      </c>
      <c r="E169" s="54">
        <v>2.9032784299490291</v>
      </c>
      <c r="F169" s="26">
        <v>14143</v>
      </c>
      <c r="G169" s="54">
        <v>3.8401490117922417</v>
      </c>
    </row>
    <row r="170" spans="1:7" x14ac:dyDescent="0.2">
      <c r="A170" s="28" t="s">
        <v>73</v>
      </c>
      <c r="B170" s="29">
        <v>391569</v>
      </c>
      <c r="C170" s="47">
        <v>100</v>
      </c>
      <c r="D170" s="29">
        <v>370250.4</v>
      </c>
      <c r="E170" s="52">
        <v>100</v>
      </c>
      <c r="F170" s="29">
        <v>368293</v>
      </c>
      <c r="G170" s="52">
        <v>100</v>
      </c>
    </row>
    <row r="171" spans="1:7" x14ac:dyDescent="0.2">
      <c r="A171" s="28" t="s">
        <v>108</v>
      </c>
      <c r="B171" s="29">
        <v>987</v>
      </c>
      <c r="C171" s="47">
        <v>0.25206285482252172</v>
      </c>
      <c r="D171" s="29">
        <v>19436.400000000001</v>
      </c>
      <c r="E171" s="52">
        <v>5.2495284272481539</v>
      </c>
      <c r="F171" s="29">
        <v>7917</v>
      </c>
      <c r="G171" s="52">
        <v>2.1496471559329122</v>
      </c>
    </row>
    <row r="172" spans="1:7" x14ac:dyDescent="0.2">
      <c r="A172" s="28" t="s">
        <v>74</v>
      </c>
      <c r="B172" s="29">
        <v>353735.7</v>
      </c>
      <c r="C172" s="47">
        <v>90.338024715950453</v>
      </c>
      <c r="D172" s="29">
        <v>316229.3</v>
      </c>
      <c r="E172" s="52">
        <v>85.409576870139773</v>
      </c>
      <c r="F172" s="29">
        <v>325123</v>
      </c>
      <c r="G172" s="52">
        <v>88.278354462343842</v>
      </c>
    </row>
    <row r="173" spans="1:7" x14ac:dyDescent="0.2">
      <c r="A173" s="28" t="s">
        <v>75</v>
      </c>
      <c r="B173" s="29">
        <v>13927.9</v>
      </c>
      <c r="C173" s="47">
        <v>3.5569465407118543</v>
      </c>
      <c r="D173" s="29">
        <v>13455.5</v>
      </c>
      <c r="E173" s="52">
        <v>3.6341621778126365</v>
      </c>
      <c r="F173" s="29">
        <v>14249</v>
      </c>
      <c r="G173" s="52">
        <v>3.8689304439671677</v>
      </c>
    </row>
    <row r="174" spans="1:7" x14ac:dyDescent="0.2">
      <c r="A174" s="30" t="s">
        <v>50</v>
      </c>
      <c r="B174" s="31">
        <v>21491.9</v>
      </c>
      <c r="C174" s="55">
        <v>5.4886622791896196</v>
      </c>
      <c r="D174" s="31">
        <v>18961.2</v>
      </c>
      <c r="E174" s="56">
        <v>5.1211828535499215</v>
      </c>
      <c r="F174" s="31">
        <v>19003</v>
      </c>
      <c r="G174" s="56">
        <v>5.1597505247180919</v>
      </c>
    </row>
    <row r="176" spans="1:7" ht="15.75" x14ac:dyDescent="0.25">
      <c r="A176" s="15" t="s">
        <v>76</v>
      </c>
    </row>
    <row r="178" spans="1:7" x14ac:dyDescent="0.2">
      <c r="A178" s="17" t="s">
        <v>82</v>
      </c>
      <c r="B178" s="265" t="s">
        <v>122</v>
      </c>
      <c r="C178" s="266"/>
      <c r="D178" s="265" t="s">
        <v>123</v>
      </c>
      <c r="E178" s="266"/>
      <c r="F178" s="263">
        <v>2000</v>
      </c>
      <c r="G178" s="264"/>
    </row>
    <row r="179" spans="1:7" x14ac:dyDescent="0.2">
      <c r="A179" s="78"/>
      <c r="B179" s="141" t="s">
        <v>3</v>
      </c>
      <c r="C179" s="142" t="s">
        <v>4</v>
      </c>
      <c r="D179" s="142" t="s">
        <v>3</v>
      </c>
      <c r="E179" s="142" t="s">
        <v>4</v>
      </c>
      <c r="F179" s="141" t="s">
        <v>3</v>
      </c>
      <c r="G179" s="142" t="s">
        <v>4</v>
      </c>
    </row>
    <row r="180" spans="1:7" x14ac:dyDescent="0.2">
      <c r="A180" s="45" t="s">
        <v>54</v>
      </c>
      <c r="B180" s="195">
        <v>2158.4</v>
      </c>
      <c r="C180" s="196">
        <v>63.716134936273541</v>
      </c>
      <c r="D180" s="195">
        <v>2568.2600000000002</v>
      </c>
      <c r="E180" s="197">
        <v>108.90879599690439</v>
      </c>
      <c r="F180" s="195">
        <v>5174.7</v>
      </c>
      <c r="G180" s="196">
        <v>340.3456270450697</v>
      </c>
    </row>
    <row r="181" spans="1:7" x14ac:dyDescent="0.2">
      <c r="A181" s="191" t="s">
        <v>83</v>
      </c>
      <c r="B181" s="198">
        <v>-33.9</v>
      </c>
      <c r="C181" s="199">
        <v>-0.33357687397140978</v>
      </c>
      <c r="D181" s="198">
        <v>-2.7</v>
      </c>
      <c r="E181" s="200">
        <v>-3.8165106491248504E-2</v>
      </c>
      <c r="F181" s="198">
        <v>-9</v>
      </c>
      <c r="G181" s="199">
        <v>-0.19731325122909715</v>
      </c>
    </row>
    <row r="182" spans="1:7" x14ac:dyDescent="0.2">
      <c r="A182" s="32"/>
      <c r="B182" s="39"/>
      <c r="C182" s="39"/>
      <c r="D182" s="39"/>
      <c r="E182" s="39"/>
      <c r="F182" s="39"/>
      <c r="G182" s="39"/>
    </row>
    <row r="184" spans="1:7" x14ac:dyDescent="0.2">
      <c r="A184" s="67" t="s">
        <v>84</v>
      </c>
      <c r="B184" s="269">
        <v>37072</v>
      </c>
      <c r="C184" s="270"/>
      <c r="D184" s="269">
        <v>36707</v>
      </c>
      <c r="E184" s="270"/>
      <c r="F184" s="269">
        <v>36891</v>
      </c>
      <c r="G184" s="270"/>
    </row>
    <row r="185" spans="1:7" x14ac:dyDescent="0.2">
      <c r="A185" s="201"/>
      <c r="B185" s="140" t="s">
        <v>3</v>
      </c>
      <c r="C185" s="140" t="s">
        <v>47</v>
      </c>
      <c r="D185" s="142" t="s">
        <v>3</v>
      </c>
      <c r="E185" s="140" t="s">
        <v>47</v>
      </c>
      <c r="F185" s="140" t="s">
        <v>3</v>
      </c>
      <c r="G185" s="140" t="s">
        <v>47</v>
      </c>
    </row>
    <row r="186" spans="1:7" x14ac:dyDescent="0.2">
      <c r="A186" s="28" t="s">
        <v>85</v>
      </c>
      <c r="B186" s="50">
        <v>8091.5</v>
      </c>
      <c r="C186" s="116">
        <v>69.092570296556261</v>
      </c>
      <c r="D186" s="50">
        <v>6801.2</v>
      </c>
      <c r="E186" s="202">
        <v>78.62022726484561</v>
      </c>
      <c r="F186" s="50">
        <v>7720.3</v>
      </c>
      <c r="G186" s="246">
        <v>74.777226763782892</v>
      </c>
    </row>
    <row r="187" spans="1:7" x14ac:dyDescent="0.2">
      <c r="A187" s="28" t="s">
        <v>86</v>
      </c>
      <c r="B187" s="29">
        <v>344.84</v>
      </c>
      <c r="C187" s="117">
        <v>2.9445568733936178</v>
      </c>
      <c r="D187" s="29">
        <v>285.7</v>
      </c>
      <c r="E187" s="202">
        <v>3.3026229091287407</v>
      </c>
      <c r="F187" s="29">
        <v>293.10000000000002</v>
      </c>
      <c r="G187" s="247">
        <v>2.8389058928363879</v>
      </c>
    </row>
    <row r="188" spans="1:7" x14ac:dyDescent="0.2">
      <c r="A188" s="28" t="s">
        <v>87</v>
      </c>
      <c r="B188" s="29">
        <v>1238.4000000000001</v>
      </c>
      <c r="C188" s="117">
        <v>10.574583087839743</v>
      </c>
      <c r="D188" s="29">
        <v>613.9</v>
      </c>
      <c r="E188" s="202">
        <v>7.0965355404764923</v>
      </c>
      <c r="F188" s="29">
        <v>704.2</v>
      </c>
      <c r="G188" s="247">
        <v>6.8207353453953745</v>
      </c>
    </row>
    <row r="189" spans="1:7" x14ac:dyDescent="0.2">
      <c r="A189" s="28" t="s">
        <v>126</v>
      </c>
      <c r="B189" s="29">
        <v>789</v>
      </c>
      <c r="C189" s="117">
        <v>6.737198042882393</v>
      </c>
      <c r="D189" s="29">
        <v>328.3</v>
      </c>
      <c r="E189" s="202">
        <v>3.7950686071647382</v>
      </c>
      <c r="F189" s="29">
        <v>525.70000000000005</v>
      </c>
      <c r="G189" s="247">
        <v>5.0918213164929682</v>
      </c>
    </row>
    <row r="190" spans="1:7" x14ac:dyDescent="0.2">
      <c r="A190" s="258" t="s">
        <v>127</v>
      </c>
      <c r="B190" s="259">
        <v>1247.3599999999999</v>
      </c>
      <c r="C190" s="260">
        <v>10.651091699327992</v>
      </c>
      <c r="D190" s="259">
        <v>621.60000000000127</v>
      </c>
      <c r="E190" s="203">
        <v>7.1855456783844227</v>
      </c>
      <c r="F190" s="259">
        <v>1081.0999999999999</v>
      </c>
      <c r="G190" s="203">
        <v>10.471310681492373</v>
      </c>
    </row>
    <row r="191" spans="1:7" x14ac:dyDescent="0.2">
      <c r="A191" s="28" t="s">
        <v>73</v>
      </c>
      <c r="B191" s="29">
        <v>11711.1</v>
      </c>
      <c r="C191" s="117">
        <v>100</v>
      </c>
      <c r="D191" s="29">
        <v>8650.7000000000007</v>
      </c>
      <c r="E191" s="202">
        <v>100</v>
      </c>
      <c r="F191" s="29">
        <v>10324.4</v>
      </c>
      <c r="G191" s="247">
        <v>100</v>
      </c>
    </row>
    <row r="192" spans="1:7" x14ac:dyDescent="0.2">
      <c r="A192" s="58" t="s">
        <v>50</v>
      </c>
      <c r="B192" s="31">
        <v>389</v>
      </c>
      <c r="C192" s="118"/>
      <c r="D192" s="31">
        <v>254.7</v>
      </c>
      <c r="E192" s="203"/>
      <c r="F192" s="31">
        <v>371.85500000000002</v>
      </c>
      <c r="G192" s="118"/>
    </row>
    <row r="193" spans="1:7" x14ac:dyDescent="0.2">
      <c r="A193" s="81"/>
      <c r="B193" s="82"/>
      <c r="C193" s="83"/>
      <c r="D193" s="82"/>
      <c r="E193" s="83"/>
      <c r="G193" s="261"/>
    </row>
    <row r="195" spans="1:7" ht="15.75" x14ac:dyDescent="0.25">
      <c r="A195" s="1" t="s">
        <v>38</v>
      </c>
      <c r="B195" s="33"/>
      <c r="C195" s="33"/>
      <c r="D195" s="143"/>
      <c r="E195" s="33"/>
      <c r="F195" s="33"/>
      <c r="G195" s="33"/>
    </row>
    <row r="196" spans="1:7" x14ac:dyDescent="0.2">
      <c r="A196" s="32" t="s">
        <v>128</v>
      </c>
      <c r="B196" s="33"/>
      <c r="C196" s="33"/>
      <c r="D196" s="33"/>
      <c r="E196" s="33"/>
      <c r="F196" s="33"/>
      <c r="G196" s="33"/>
    </row>
    <row r="197" spans="1:7" x14ac:dyDescent="0.2">
      <c r="A197" s="33"/>
      <c r="B197" s="33"/>
      <c r="C197" s="33"/>
      <c r="D197" s="33"/>
      <c r="E197" s="33"/>
      <c r="F197" s="33"/>
      <c r="G197" s="33"/>
    </row>
    <row r="198" spans="1:7" x14ac:dyDescent="0.2">
      <c r="A198" s="181" t="s">
        <v>2</v>
      </c>
      <c r="B198" s="263" t="s">
        <v>122</v>
      </c>
      <c r="C198" s="264"/>
      <c r="D198" s="263" t="s">
        <v>123</v>
      </c>
      <c r="E198" s="264"/>
      <c r="F198" s="263">
        <v>2000</v>
      </c>
      <c r="G198" s="264"/>
    </row>
    <row r="199" spans="1:7" x14ac:dyDescent="0.2">
      <c r="A199" s="184"/>
      <c r="B199" s="90" t="s">
        <v>3</v>
      </c>
      <c r="C199" s="144" t="s">
        <v>39</v>
      </c>
      <c r="D199" s="90" t="s">
        <v>3</v>
      </c>
      <c r="E199" s="144" t="s">
        <v>39</v>
      </c>
      <c r="F199" s="90" t="s">
        <v>3</v>
      </c>
      <c r="G199" s="144" t="s">
        <v>39</v>
      </c>
    </row>
    <row r="200" spans="1:7" x14ac:dyDescent="0.2">
      <c r="A200" s="182" t="s">
        <v>93</v>
      </c>
      <c r="B200" s="170">
        <v>8075.9363081399997</v>
      </c>
      <c r="C200" s="171"/>
      <c r="D200" s="158">
        <v>7140.1287384233347</v>
      </c>
      <c r="E200" s="171"/>
      <c r="F200" s="213">
        <v>15189.440126610001</v>
      </c>
      <c r="G200" s="197"/>
    </row>
    <row r="201" spans="1:7" x14ac:dyDescent="0.2">
      <c r="A201" s="4" t="s">
        <v>40</v>
      </c>
      <c r="B201" s="159">
        <v>1261.470165</v>
      </c>
      <c r="C201" s="162">
        <v>15.62011037319008</v>
      </c>
      <c r="D201" s="159">
        <v>1189.8986203333332</v>
      </c>
      <c r="E201" s="162">
        <v>16.664946304540774</v>
      </c>
      <c r="F201" s="213">
        <v>2523.3422820000001</v>
      </c>
      <c r="G201" s="205">
        <v>16.612477227382591</v>
      </c>
    </row>
    <row r="202" spans="1:7" x14ac:dyDescent="0.2">
      <c r="A202" s="3" t="s">
        <v>94</v>
      </c>
      <c r="B202" s="159"/>
      <c r="C202" s="172"/>
      <c r="D202" s="159"/>
      <c r="E202" s="172"/>
      <c r="F202" s="213"/>
      <c r="G202" s="205"/>
    </row>
    <row r="203" spans="1:7" x14ac:dyDescent="0.2">
      <c r="A203" s="4" t="s">
        <v>41</v>
      </c>
      <c r="B203" s="159">
        <v>59.041046000000001</v>
      </c>
      <c r="C203" s="162">
        <v>0.73107369532484567</v>
      </c>
      <c r="D203" s="159">
        <v>65.857624999999999</v>
      </c>
      <c r="E203" s="162">
        <v>0.92235906960050862</v>
      </c>
      <c r="F203" s="213">
        <v>125.69940200000001</v>
      </c>
      <c r="G203" s="205">
        <v>0.82754466887683598</v>
      </c>
    </row>
    <row r="204" spans="1:7" x14ac:dyDescent="0.2">
      <c r="A204" s="4" t="s">
        <v>95</v>
      </c>
      <c r="B204" s="159">
        <v>6930.2341816400003</v>
      </c>
      <c r="C204" s="162">
        <v>85.813383330608872</v>
      </c>
      <c r="D204" s="159">
        <v>6281.4910268000003</v>
      </c>
      <c r="E204" s="162">
        <v>87.974478569234648</v>
      </c>
      <c r="F204" s="213">
        <v>13393.908507799999</v>
      </c>
      <c r="G204" s="205">
        <v>88.179079651102782</v>
      </c>
    </row>
    <row r="205" spans="1:7" x14ac:dyDescent="0.2">
      <c r="A205" s="4" t="s">
        <v>42</v>
      </c>
      <c r="B205" s="159">
        <v>1956.4558232100001</v>
      </c>
      <c r="C205" s="162">
        <v>24.225746075263427</v>
      </c>
      <c r="D205" s="159">
        <v>1945.9397700966667</v>
      </c>
      <c r="E205" s="162">
        <v>27.253567006781509</v>
      </c>
      <c r="F205" s="213">
        <v>4220.3449176499998</v>
      </c>
      <c r="G205" s="205">
        <v>27.784729933899818</v>
      </c>
    </row>
    <row r="206" spans="1:7" x14ac:dyDescent="0.2">
      <c r="A206" s="3" t="s">
        <v>43</v>
      </c>
      <c r="B206" s="159"/>
      <c r="C206" s="162"/>
      <c r="D206" s="159"/>
      <c r="E206" s="162"/>
      <c r="F206" s="213"/>
      <c r="G206" s="205"/>
    </row>
    <row r="207" spans="1:7" x14ac:dyDescent="0.2">
      <c r="A207" s="4" t="s">
        <v>96</v>
      </c>
      <c r="B207" s="159">
        <v>412.01421799999997</v>
      </c>
      <c r="C207" s="162">
        <v>5.1017517013441207</v>
      </c>
      <c r="D207" s="159">
        <v>-242.13997733333329</v>
      </c>
      <c r="E207" s="162">
        <v>-3.3912550628156044</v>
      </c>
      <c r="F207" s="214">
        <v>-248.27234899999999</v>
      </c>
      <c r="G207" s="216">
        <v>-1.6345062552046132</v>
      </c>
    </row>
    <row r="208" spans="1:7" x14ac:dyDescent="0.2">
      <c r="A208" s="164" t="s">
        <v>44</v>
      </c>
      <c r="B208" s="160">
        <v>97.743296290000032</v>
      </c>
      <c r="C208" s="163">
        <v>1.2103029612985106</v>
      </c>
      <c r="D208" s="160">
        <v>410.59416419333343</v>
      </c>
      <c r="E208" s="163">
        <v>5.7505148609407257</v>
      </c>
      <c r="F208" s="215">
        <v>473.58533116000041</v>
      </c>
      <c r="G208" s="217">
        <v>3.1178590337265826</v>
      </c>
    </row>
    <row r="209" spans="1:7" x14ac:dyDescent="0.2">
      <c r="A209" s="4" t="s">
        <v>45</v>
      </c>
      <c r="B209" s="159">
        <v>455.71785608000027</v>
      </c>
      <c r="C209" s="162">
        <v>5.6429104773977343</v>
      </c>
      <c r="D209" s="159">
        <v>1619.3933696173337</v>
      </c>
      <c r="E209" s="162">
        <v>22.68017046951627</v>
      </c>
      <c r="F209" s="213">
        <v>2285.7273142299996</v>
      </c>
      <c r="G209" s="205">
        <v>15.048134066677619</v>
      </c>
    </row>
    <row r="210" spans="1:7" x14ac:dyDescent="0.2">
      <c r="A210" s="4" t="s">
        <v>40</v>
      </c>
      <c r="B210" s="159">
        <v>1261.470165</v>
      </c>
      <c r="C210" s="162">
        <v>15.62011037319008</v>
      </c>
      <c r="D210" s="159">
        <v>1189.8986203333332</v>
      </c>
      <c r="E210" s="162">
        <v>16.664946304540774</v>
      </c>
      <c r="F210" s="213">
        <v>2523.3422820000001</v>
      </c>
      <c r="G210" s="205">
        <v>16.612477227382591</v>
      </c>
    </row>
    <row r="211" spans="1:7" x14ac:dyDescent="0.2">
      <c r="A211" s="3" t="s">
        <v>97</v>
      </c>
      <c r="B211" s="159"/>
      <c r="C211" s="162"/>
      <c r="D211" s="159"/>
      <c r="E211" s="162"/>
      <c r="F211" s="213"/>
      <c r="G211" s="205"/>
    </row>
    <row r="212" spans="1:7" x14ac:dyDescent="0.2">
      <c r="A212" s="4" t="s">
        <v>89</v>
      </c>
      <c r="B212" s="159">
        <v>19.924492999999998</v>
      </c>
      <c r="C212" s="162">
        <v>0.24671434047736918</v>
      </c>
      <c r="D212" s="159">
        <v>-56.154000000000003</v>
      </c>
      <c r="E212" s="162">
        <v>-0.78645640796106686</v>
      </c>
      <c r="F212" s="214">
        <v>121.499588</v>
      </c>
      <c r="G212" s="216">
        <v>0.79989510467306768</v>
      </c>
    </row>
    <row r="213" spans="1:7" x14ac:dyDescent="0.2">
      <c r="A213" s="164" t="s">
        <v>46</v>
      </c>
      <c r="B213" s="173">
        <v>-688.08451963000005</v>
      </c>
      <c r="C213" s="174">
        <v>-8.5201825940164628</v>
      </c>
      <c r="D213" s="173">
        <v>783.93491347733345</v>
      </c>
      <c r="E213" s="174">
        <v>10.97928261795515</v>
      </c>
      <c r="F213" s="215">
        <v>357.47095139000044</v>
      </c>
      <c r="G213" s="217">
        <v>2.3534175612158079</v>
      </c>
    </row>
    <row r="214" spans="1:7" x14ac:dyDescent="0.2">
      <c r="A214" s="146"/>
      <c r="B214" s="98"/>
      <c r="C214" s="147"/>
      <c r="D214" s="98"/>
      <c r="E214" s="147"/>
    </row>
    <row r="215" spans="1:7" x14ac:dyDescent="0.2">
      <c r="A215" s="185" t="s">
        <v>22</v>
      </c>
      <c r="B215" s="267">
        <v>37072</v>
      </c>
      <c r="C215" s="268"/>
      <c r="D215" s="267">
        <v>36707</v>
      </c>
      <c r="E215" s="268"/>
      <c r="F215" s="267">
        <v>36891</v>
      </c>
      <c r="G215" s="268"/>
    </row>
    <row r="216" spans="1:7" x14ac:dyDescent="0.2">
      <c r="A216" s="178"/>
      <c r="B216" s="179" t="s">
        <v>3</v>
      </c>
      <c r="C216" s="180" t="s">
        <v>47</v>
      </c>
      <c r="D216" s="148" t="s">
        <v>3</v>
      </c>
      <c r="E216" s="179" t="s">
        <v>47</v>
      </c>
      <c r="F216" s="179" t="s">
        <v>3</v>
      </c>
      <c r="G216" s="148" t="s">
        <v>47</v>
      </c>
    </row>
    <row r="217" spans="1:7" x14ac:dyDescent="0.2">
      <c r="A217" s="4" t="s">
        <v>48</v>
      </c>
      <c r="B217" s="123">
        <v>3641.5347499999998</v>
      </c>
      <c r="C217" s="166">
        <v>6.0728301005381491</v>
      </c>
      <c r="D217" s="123">
        <v>3055.1770000000001</v>
      </c>
      <c r="E217" s="166">
        <v>5.2787513510995376</v>
      </c>
      <c r="F217" s="213">
        <v>3517.7243399999998</v>
      </c>
      <c r="G217" s="197">
        <v>6.2323493414193543</v>
      </c>
    </row>
    <row r="218" spans="1:7" x14ac:dyDescent="0.2">
      <c r="A218" s="4" t="s">
        <v>98</v>
      </c>
      <c r="B218" s="123">
        <v>11422.97446257</v>
      </c>
      <c r="C218" s="166">
        <v>19.049600763516999</v>
      </c>
      <c r="D218" s="123">
        <v>11730.322618</v>
      </c>
      <c r="E218" s="166">
        <v>20.267714888073908</v>
      </c>
      <c r="F218" s="213">
        <v>10574.410702470001</v>
      </c>
      <c r="G218" s="205">
        <v>18.734674808952391</v>
      </c>
    </row>
    <row r="219" spans="1:7" x14ac:dyDescent="0.2">
      <c r="A219" s="4" t="s">
        <v>100</v>
      </c>
      <c r="B219" s="123">
        <v>23576.354139800002</v>
      </c>
      <c r="C219" s="166">
        <v>39.317266732419519</v>
      </c>
      <c r="D219" s="123">
        <v>24794.577311000001</v>
      </c>
      <c r="E219" s="166">
        <v>42.840204832775051</v>
      </c>
      <c r="F219" s="213">
        <v>20128.035287929997</v>
      </c>
      <c r="G219" s="205">
        <v>35.660823687735586</v>
      </c>
    </row>
    <row r="220" spans="1:7" x14ac:dyDescent="0.2">
      <c r="A220" s="183" t="s">
        <v>49</v>
      </c>
      <c r="B220" s="145">
        <v>1327.6108000000002</v>
      </c>
      <c r="C220" s="167">
        <v>2.2139991463872568</v>
      </c>
      <c r="D220" s="145">
        <v>987.83799999999997</v>
      </c>
      <c r="E220" s="167">
        <v>1.7067918412476477</v>
      </c>
      <c r="F220" s="214">
        <v>1324.5801289999999</v>
      </c>
      <c r="G220" s="216">
        <v>2.3467575332040691</v>
      </c>
    </row>
    <row r="221" spans="1:7" x14ac:dyDescent="0.2">
      <c r="A221" s="4" t="s">
        <v>50</v>
      </c>
      <c r="B221" s="165">
        <v>10574.923000000001</v>
      </c>
      <c r="C221" s="168">
        <v>17.635341995644332</v>
      </c>
      <c r="D221" s="165">
        <v>12444.737999999999</v>
      </c>
      <c r="E221" s="168">
        <v>21.502085650546515</v>
      </c>
      <c r="F221" s="213">
        <v>11957.70572953</v>
      </c>
      <c r="G221" s="205">
        <v>21.185457479116376</v>
      </c>
    </row>
    <row r="222" spans="1:7" x14ac:dyDescent="0.2">
      <c r="A222" s="183" t="s">
        <v>51</v>
      </c>
      <c r="B222" s="145">
        <v>38862.48626505</v>
      </c>
      <c r="C222" s="167">
        <v>64.809288548501712</v>
      </c>
      <c r="D222" s="145">
        <v>35975.6852096</v>
      </c>
      <c r="E222" s="167">
        <v>62.158983557059919</v>
      </c>
      <c r="F222" s="214">
        <v>35487.96277495</v>
      </c>
      <c r="G222" s="216">
        <v>62.873994677131009</v>
      </c>
    </row>
    <row r="223" spans="1:7" x14ac:dyDescent="0.2">
      <c r="A223" s="186" t="s">
        <v>52</v>
      </c>
      <c r="B223" s="5">
        <v>59964.377229610007</v>
      </c>
      <c r="C223" s="169"/>
      <c r="D223" s="5">
        <v>57876.887862195326</v>
      </c>
      <c r="E223" s="169"/>
      <c r="F223" s="215">
        <v>56442.990392429994</v>
      </c>
      <c r="G223" s="216"/>
    </row>
    <row r="226" spans="1:7" ht="15.75" x14ac:dyDescent="0.25">
      <c r="A226" s="1" t="s">
        <v>88</v>
      </c>
      <c r="B226" s="33"/>
      <c r="C226" s="33"/>
      <c r="D226" s="143"/>
      <c r="E226" s="33"/>
      <c r="F226" s="33"/>
      <c r="G226" s="33"/>
    </row>
    <row r="227" spans="1:7" x14ac:dyDescent="0.2">
      <c r="A227" s="32" t="s">
        <v>99</v>
      </c>
      <c r="B227" s="33"/>
      <c r="C227" s="33"/>
      <c r="D227" s="33"/>
      <c r="E227" s="33"/>
      <c r="F227" s="33"/>
      <c r="G227" s="33"/>
    </row>
    <row r="228" spans="1:7" x14ac:dyDescent="0.2">
      <c r="A228" s="32"/>
      <c r="B228" s="33"/>
      <c r="C228" s="33"/>
      <c r="D228" s="33"/>
      <c r="E228" s="33"/>
      <c r="F228" s="33"/>
      <c r="G228" s="33"/>
    </row>
    <row r="229" spans="1:7" x14ac:dyDescent="0.2">
      <c r="A229" s="181" t="s">
        <v>2</v>
      </c>
      <c r="B229" s="263" t="s">
        <v>122</v>
      </c>
      <c r="C229" s="264"/>
      <c r="D229" s="263" t="s">
        <v>123</v>
      </c>
      <c r="E229" s="264"/>
      <c r="F229" s="263">
        <v>2000</v>
      </c>
      <c r="G229" s="264"/>
    </row>
    <row r="230" spans="1:7" x14ac:dyDescent="0.2">
      <c r="A230" s="184"/>
      <c r="B230" s="90" t="s">
        <v>3</v>
      </c>
      <c r="C230" s="144" t="s">
        <v>39</v>
      </c>
      <c r="D230" s="90" t="s">
        <v>3</v>
      </c>
      <c r="E230" s="144" t="s">
        <v>39</v>
      </c>
      <c r="F230" s="90" t="s">
        <v>3</v>
      </c>
      <c r="G230" s="144" t="s">
        <v>39</v>
      </c>
    </row>
    <row r="231" spans="1:7" x14ac:dyDescent="0.2">
      <c r="A231" s="182" t="s">
        <v>93</v>
      </c>
      <c r="B231" s="158">
        <v>6999.0616620000001</v>
      </c>
      <c r="C231" s="161"/>
      <c r="D231" s="158">
        <v>6235.6809149999999</v>
      </c>
      <c r="E231" s="161"/>
      <c r="F231" s="213">
        <v>12898.897300000001</v>
      </c>
      <c r="G231" s="197"/>
    </row>
    <row r="232" spans="1:7" x14ac:dyDescent="0.2">
      <c r="A232" s="4" t="s">
        <v>40</v>
      </c>
      <c r="B232" s="159">
        <v>899.144272</v>
      </c>
      <c r="C232" s="162">
        <v>12.846640241530137</v>
      </c>
      <c r="D232" s="159">
        <v>824.81428700000004</v>
      </c>
      <c r="E232" s="162">
        <v>13.227333121165646</v>
      </c>
      <c r="F232" s="213">
        <v>1717.674</v>
      </c>
      <c r="G232" s="205">
        <v>13.316440623184121</v>
      </c>
    </row>
    <row r="233" spans="1:7" x14ac:dyDescent="0.2">
      <c r="A233" s="3" t="s">
        <v>94</v>
      </c>
      <c r="B233" s="159"/>
      <c r="C233" s="162"/>
      <c r="D233" s="159"/>
      <c r="E233" s="162"/>
      <c r="F233" s="213"/>
      <c r="G233" s="205"/>
    </row>
    <row r="234" spans="1:7" x14ac:dyDescent="0.2">
      <c r="A234" s="4" t="s">
        <v>41</v>
      </c>
      <c r="B234" s="159">
        <v>13.458</v>
      </c>
      <c r="C234" s="162">
        <v>0.19228291805267994</v>
      </c>
      <c r="D234" s="159">
        <v>14.814495999999998</v>
      </c>
      <c r="E234" s="162">
        <v>0.23757623589051138</v>
      </c>
      <c r="F234" s="213">
        <v>22.817520000000002</v>
      </c>
      <c r="G234" s="205">
        <v>0.17689512110465441</v>
      </c>
    </row>
    <row r="235" spans="1:7" x14ac:dyDescent="0.2">
      <c r="A235" s="4" t="s">
        <v>95</v>
      </c>
      <c r="B235" s="159">
        <v>5952.4490300000007</v>
      </c>
      <c r="C235" s="162">
        <v>85.046386465168993</v>
      </c>
      <c r="D235" s="159">
        <v>5512.57557</v>
      </c>
      <c r="E235" s="162">
        <v>88.403746842456897</v>
      </c>
      <c r="F235" s="213">
        <v>11481.19</v>
      </c>
      <c r="G235" s="205">
        <v>89.00908141969623</v>
      </c>
    </row>
    <row r="236" spans="1:7" x14ac:dyDescent="0.2">
      <c r="A236" s="4" t="s">
        <v>42</v>
      </c>
      <c r="B236" s="159">
        <v>1698.049</v>
      </c>
      <c r="C236" s="162">
        <v>24.261095015339212</v>
      </c>
      <c r="D236" s="159">
        <v>1717.7943530000002</v>
      </c>
      <c r="E236" s="162">
        <v>27.547823187485854</v>
      </c>
      <c r="F236" s="213">
        <v>3407.7660000000001</v>
      </c>
      <c r="G236" s="205">
        <v>26.419049014368071</v>
      </c>
    </row>
    <row r="237" spans="1:7" x14ac:dyDescent="0.2">
      <c r="A237" s="3" t="s">
        <v>43</v>
      </c>
      <c r="B237" s="159"/>
      <c r="C237" s="162"/>
      <c r="D237" s="159"/>
      <c r="E237" s="162"/>
      <c r="F237" s="213"/>
      <c r="G237" s="205"/>
    </row>
    <row r="238" spans="1:7" x14ac:dyDescent="0.2">
      <c r="A238" s="4" t="s">
        <v>96</v>
      </c>
      <c r="B238" s="159">
        <v>302.35500000000002</v>
      </c>
      <c r="C238" s="162">
        <v>4.3199362229022178</v>
      </c>
      <c r="D238" s="159">
        <v>65.580939999999998</v>
      </c>
      <c r="E238" s="162">
        <v>1.0517045514988479</v>
      </c>
      <c r="F238" s="214">
        <v>147.596</v>
      </c>
      <c r="G238" s="216">
        <v>1.1442528502029394</v>
      </c>
    </row>
    <row r="239" spans="1:7" x14ac:dyDescent="0.2">
      <c r="A239" s="164" t="s">
        <v>44</v>
      </c>
      <c r="B239" s="160">
        <v>-41.189095999999672</v>
      </c>
      <c r="C239" s="163">
        <v>-0.58849454382760469</v>
      </c>
      <c r="D239" s="160">
        <v>-220.64116499999997</v>
      </c>
      <c r="E239" s="163">
        <v>-3.5383652243854424</v>
      </c>
      <c r="F239" s="215">
        <v>-397.16317999999973</v>
      </c>
      <c r="G239" s="217">
        <v>-3.0790475399784731</v>
      </c>
    </row>
    <row r="240" spans="1:7" x14ac:dyDescent="0.2">
      <c r="A240" s="4" t="s">
        <v>45</v>
      </c>
      <c r="B240" s="159">
        <v>467.31365879999987</v>
      </c>
      <c r="C240" s="162">
        <v>6.6768044256158703</v>
      </c>
      <c r="D240" s="159">
        <v>1111.8468025440002</v>
      </c>
      <c r="E240" s="162">
        <v>17.830399241074705</v>
      </c>
      <c r="F240" s="213">
        <v>1613.2995510000001</v>
      </c>
      <c r="G240" s="205">
        <v>12.507267198724033</v>
      </c>
    </row>
    <row r="241" spans="1:7" x14ac:dyDescent="0.2">
      <c r="A241" s="4" t="s">
        <v>40</v>
      </c>
      <c r="B241" s="159">
        <v>899.144272</v>
      </c>
      <c r="C241" s="162">
        <v>12.846640241530137</v>
      </c>
      <c r="D241" s="159">
        <v>824.81428700000004</v>
      </c>
      <c r="E241" s="162">
        <v>13.227333121165646</v>
      </c>
      <c r="F241" s="213">
        <v>1717.674</v>
      </c>
      <c r="G241" s="205">
        <v>13.316440623184121</v>
      </c>
    </row>
    <row r="242" spans="1:7" x14ac:dyDescent="0.2">
      <c r="A242" s="3" t="s">
        <v>97</v>
      </c>
      <c r="B242" s="159"/>
      <c r="C242" s="162"/>
      <c r="D242" s="159"/>
      <c r="E242" s="162"/>
      <c r="F242" s="213"/>
      <c r="G242" s="205"/>
    </row>
    <row r="243" spans="1:7" x14ac:dyDescent="0.2">
      <c r="A243" s="4" t="s">
        <v>89</v>
      </c>
      <c r="B243" s="159">
        <v>0</v>
      </c>
      <c r="C243" s="162">
        <v>0</v>
      </c>
      <c r="D243" s="159">
        <v>47.249000000000002</v>
      </c>
      <c r="E243" s="162">
        <v>0.75771997708128402</v>
      </c>
      <c r="F243" s="214">
        <v>13.387</v>
      </c>
      <c r="G243" s="216">
        <v>0.10378406532471578</v>
      </c>
    </row>
    <row r="244" spans="1:7" x14ac:dyDescent="0.2">
      <c r="A244" s="164" t="s">
        <v>46</v>
      </c>
      <c r="B244" s="160">
        <v>-473.01970919999968</v>
      </c>
      <c r="C244" s="163">
        <v>-6.7583303597418665</v>
      </c>
      <c r="D244" s="160">
        <v>113.64035054400007</v>
      </c>
      <c r="E244" s="163">
        <v>1.8224208726048978</v>
      </c>
      <c r="F244" s="136">
        <v>-488.1506289999997</v>
      </c>
      <c r="G244" s="223">
        <v>-3.7844368991138468</v>
      </c>
    </row>
    <row r="245" spans="1:7" x14ac:dyDescent="0.2">
      <c r="A245" s="146"/>
      <c r="B245" s="98"/>
      <c r="C245" s="147"/>
      <c r="D245" s="98"/>
      <c r="E245" s="147"/>
      <c r="F245" s="98"/>
      <c r="G245" s="147"/>
    </row>
    <row r="246" spans="1:7" x14ac:dyDescent="0.2">
      <c r="A246" s="185" t="s">
        <v>22</v>
      </c>
      <c r="B246" s="267">
        <v>37072</v>
      </c>
      <c r="C246" s="268"/>
      <c r="D246" s="267">
        <v>36707</v>
      </c>
      <c r="E246" s="268"/>
      <c r="F246" s="267">
        <v>36891</v>
      </c>
      <c r="G246" s="268"/>
    </row>
    <row r="247" spans="1:7" x14ac:dyDescent="0.2">
      <c r="A247" s="178"/>
      <c r="B247" s="179" t="s">
        <v>3</v>
      </c>
      <c r="C247" s="180" t="s">
        <v>47</v>
      </c>
      <c r="D247" s="148" t="s">
        <v>3</v>
      </c>
      <c r="E247" s="179" t="s">
        <v>47</v>
      </c>
      <c r="F247" s="179" t="s">
        <v>3</v>
      </c>
      <c r="G247" s="148" t="s">
        <v>47</v>
      </c>
    </row>
    <row r="248" spans="1:7" x14ac:dyDescent="0.2">
      <c r="A248" s="4" t="s">
        <v>48</v>
      </c>
      <c r="B248" s="123">
        <v>3482.4609999999998</v>
      </c>
      <c r="C248" s="166">
        <v>8.4868420584062356</v>
      </c>
      <c r="D248" s="123">
        <v>2880.779</v>
      </c>
      <c r="E248" s="166">
        <v>7.4875561605385714</v>
      </c>
      <c r="F248" s="213">
        <v>3407.4760000000001</v>
      </c>
      <c r="G248" s="197">
        <v>9.0618416288086614</v>
      </c>
    </row>
    <row r="249" spans="1:7" x14ac:dyDescent="0.2">
      <c r="A249" s="4" t="s">
        <v>98</v>
      </c>
      <c r="B249" s="123">
        <v>8034.9449999999997</v>
      </c>
      <c r="C249" s="166">
        <v>19.581356162489943</v>
      </c>
      <c r="D249" s="123">
        <v>7503.7</v>
      </c>
      <c r="E249" s="166">
        <v>19.503188256313059</v>
      </c>
      <c r="F249" s="213">
        <v>6768.8519999999999</v>
      </c>
      <c r="G249" s="205">
        <v>18.001084918234131</v>
      </c>
    </row>
    <row r="250" spans="1:7" x14ac:dyDescent="0.2">
      <c r="A250" s="4" t="s">
        <v>101</v>
      </c>
      <c r="B250" s="123">
        <v>11972.401800000001</v>
      </c>
      <c r="C250" s="166">
        <v>29.177034038967996</v>
      </c>
      <c r="D250" s="123">
        <v>13091.617</v>
      </c>
      <c r="E250" s="166">
        <v>34.026982812552262</v>
      </c>
      <c r="F250" s="213">
        <v>11996.004999999999</v>
      </c>
      <c r="G250" s="205">
        <v>31.902175536495879</v>
      </c>
    </row>
    <row r="251" spans="1:7" x14ac:dyDescent="0.2">
      <c r="A251" s="183" t="s">
        <v>49</v>
      </c>
      <c r="B251" s="145">
        <v>1026.5999999999999</v>
      </c>
      <c r="C251" s="167">
        <v>2.5018491397778297</v>
      </c>
      <c r="D251" s="145">
        <v>620.1</v>
      </c>
      <c r="E251" s="167">
        <v>1.6117284856457119</v>
      </c>
      <c r="F251" s="214">
        <v>1035.4000000000001</v>
      </c>
      <c r="G251" s="216">
        <v>2.7535427461465574</v>
      </c>
    </row>
    <row r="252" spans="1:7" x14ac:dyDescent="0.2">
      <c r="A252" s="4" t="s">
        <v>50</v>
      </c>
      <c r="B252" s="165">
        <v>7273.12</v>
      </c>
      <c r="C252" s="168">
        <v>17.724770130041819</v>
      </c>
      <c r="D252" s="165">
        <v>8863.5640000000003</v>
      </c>
      <c r="E252" s="168">
        <v>23.037669058448394</v>
      </c>
      <c r="F252" s="213">
        <v>8170.018</v>
      </c>
      <c r="G252" s="205">
        <v>21.727345759886813</v>
      </c>
    </row>
    <row r="253" spans="1:7" x14ac:dyDescent="0.2">
      <c r="A253" s="183" t="s">
        <v>51</v>
      </c>
      <c r="B253" s="145">
        <v>25475.489229999999</v>
      </c>
      <c r="C253" s="167">
        <v>62.084386144062798</v>
      </c>
      <c r="D253" s="145">
        <v>23615.055</v>
      </c>
      <c r="E253" s="167">
        <v>61.378901521674251</v>
      </c>
      <c r="F253" s="214">
        <v>23274.257000000001</v>
      </c>
      <c r="G253" s="216">
        <v>61.895558754395147</v>
      </c>
    </row>
    <row r="254" spans="1:7" x14ac:dyDescent="0.2">
      <c r="A254" s="186" t="s">
        <v>52</v>
      </c>
      <c r="B254" s="5">
        <v>41033.649218799997</v>
      </c>
      <c r="C254" s="169"/>
      <c r="D254" s="5">
        <v>38474.222272715328</v>
      </c>
      <c r="E254" s="169"/>
      <c r="F254" s="136">
        <v>37602.466910999996</v>
      </c>
      <c r="G254" s="222"/>
    </row>
    <row r="255" spans="1:7" x14ac:dyDescent="0.2">
      <c r="A255" s="32"/>
      <c r="B255" s="98"/>
      <c r="C255" s="149"/>
      <c r="D255" s="98"/>
      <c r="E255" s="149"/>
      <c r="F255" s="33"/>
      <c r="G255" s="33"/>
    </row>
    <row r="256" spans="1:7" x14ac:dyDescent="0.2">
      <c r="A256" s="32"/>
      <c r="B256" s="98"/>
      <c r="C256" s="149"/>
      <c r="D256" s="98"/>
      <c r="E256" s="149"/>
      <c r="F256" s="33"/>
      <c r="G256" s="33"/>
    </row>
    <row r="288" spans="1:5" x14ac:dyDescent="0.2">
      <c r="A288" s="32"/>
      <c r="B288" s="82"/>
      <c r="C288" s="83"/>
      <c r="D288" s="82"/>
      <c r="E288" s="83"/>
    </row>
    <row r="289" spans="1:5" x14ac:dyDescent="0.2">
      <c r="A289" s="81"/>
      <c r="B289" s="82"/>
      <c r="C289" s="83"/>
      <c r="D289" s="82"/>
      <c r="E289" s="83"/>
    </row>
  </sheetData>
  <mergeCells count="33">
    <mergeCell ref="F159:G159"/>
    <mergeCell ref="B159:C159"/>
    <mergeCell ref="D159:E159"/>
    <mergeCell ref="D215:E215"/>
    <mergeCell ref="F178:G178"/>
    <mergeCell ref="F184:G184"/>
    <mergeCell ref="B178:C178"/>
    <mergeCell ref="D178:E178"/>
    <mergeCell ref="B184:C184"/>
    <mergeCell ref="D184:E184"/>
    <mergeCell ref="F229:G229"/>
    <mergeCell ref="B246:C246"/>
    <mergeCell ref="D246:E246"/>
    <mergeCell ref="F246:G246"/>
    <mergeCell ref="D229:E229"/>
    <mergeCell ref="B229:C229"/>
    <mergeCell ref="F198:G198"/>
    <mergeCell ref="F215:G215"/>
    <mergeCell ref="B6:C6"/>
    <mergeCell ref="D6:E6"/>
    <mergeCell ref="F6:G6"/>
    <mergeCell ref="B80:C80"/>
    <mergeCell ref="D80:E80"/>
    <mergeCell ref="B198:C198"/>
    <mergeCell ref="D198:E198"/>
    <mergeCell ref="B215:C215"/>
    <mergeCell ref="F80:G80"/>
    <mergeCell ref="B140:C140"/>
    <mergeCell ref="D140:E140"/>
    <mergeCell ref="F140:G140"/>
    <mergeCell ref="B108:C108"/>
    <mergeCell ref="D108:E108"/>
    <mergeCell ref="F108:G108"/>
  </mergeCells>
  <pageMargins left="0.78740157480314965" right="0.78740157480314965" top="0.59055118110236227" bottom="0.59055118110236227" header="0.51181102362204722" footer="0.51181102362204722"/>
  <pageSetup paperSize="9" scale="70" fitToHeight="3" orientation="portrait" horizontalDpi="4294967292" r:id="rId1"/>
  <headerFooter alignWithMargins="0">
    <oddHeader>&amp;CKredittilsynet</oddHeader>
  </headerFooter>
  <rowBreaks count="3" manualBreakCount="3">
    <brk id="76" max="16383" man="1"/>
    <brk id="135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2001-08-15T06:51:54Z</cp:lastPrinted>
  <dcterms:created xsi:type="dcterms:W3CDTF">1998-05-11T08:40:26Z</dcterms:created>
  <dcterms:modified xsi:type="dcterms:W3CDTF">2016-12-20T09:53:51Z</dcterms:modified>
</cp:coreProperties>
</file>