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2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8_{F4E5E202-147D-42BA-8138-293518B16538}" xr6:coauthVersionLast="47" xr6:coauthVersionMax="47" xr10:uidLastSave="{00000000-0000-0000-0000-000000000000}"/>
  <bookViews>
    <workbookView xWindow="-110" yWindow="-110" windowWidth="29020" windowHeight="15820" xr2:uid="{0FC688B0-9281-433D-80BF-259CE16258B4}"/>
  </bookViews>
  <sheets>
    <sheet name="2.1" sheetId="1" r:id="rId1"/>
    <sheet name="2.2" sheetId="7" r:id="rId2"/>
    <sheet name="2.3" sheetId="5" r:id="rId3"/>
    <sheet name="2.4" sheetId="2" r:id="rId4"/>
    <sheet name="Tabell 2.1" sheetId="4" r:id="rId5"/>
    <sheet name="2.5" sheetId="51" r:id="rId6"/>
    <sheet name="2.6" sheetId="50" r:id="rId7"/>
    <sheet name="2.7" sheetId="3" r:id="rId8"/>
    <sheet name="2.8" sheetId="10" r:id="rId9"/>
    <sheet name="2.9" sheetId="30" r:id="rId10"/>
    <sheet name="2.10" sheetId="29" r:id="rId11"/>
    <sheet name="3.1" sheetId="31" r:id="rId12"/>
    <sheet name="3.2" sheetId="32" r:id="rId13"/>
    <sheet name="3.3" sheetId="33" r:id="rId14"/>
    <sheet name="Tabell 3.1" sheetId="34" r:id="rId15"/>
    <sheet name="3.4" sheetId="36" r:id="rId16"/>
    <sheet name="3.5" sheetId="54" r:id="rId17"/>
    <sheet name="3.6" sheetId="37" r:id="rId18"/>
    <sheet name="3.7" sheetId="40" r:id="rId19"/>
    <sheet name="3.8" sheetId="41" r:id="rId20"/>
    <sheet name="Tabell 3.3" sheetId="38" r:id="rId21"/>
    <sheet name="3.9" sheetId="42" r:id="rId22"/>
    <sheet name="3.10" sheetId="43" r:id="rId23"/>
    <sheet name="3.11" sheetId="44" r:id="rId24"/>
    <sheet name="4.1" sheetId="45" r:id="rId25"/>
    <sheet name="4.2" sheetId="48" r:id="rId26"/>
    <sheet name="4.3" sheetId="52" r:id="rId27"/>
  </sheets>
  <definedNames>
    <definedName name="_xlnm._FilterDatabase" localSheetId="7" hidden="1">'2.7'!$A$6:$C$15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4" l="1"/>
  <c r="E10" i="54"/>
  <c r="F10" i="54"/>
  <c r="G10" i="54"/>
  <c r="H10" i="54"/>
  <c r="C10" i="54"/>
  <c r="E17" i="38" l="1"/>
  <c r="E16" i="38"/>
  <c r="E14" i="38"/>
  <c r="E13" i="38"/>
  <c r="E8" i="38"/>
  <c r="E9" i="38"/>
  <c r="E10" i="38"/>
  <c r="E11" i="38"/>
  <c r="E7" i="38"/>
  <c r="E7" i="4"/>
  <c r="E15" i="34"/>
  <c r="E16" i="34"/>
  <c r="E13" i="34"/>
  <c r="E12" i="34"/>
  <c r="E10" i="34"/>
  <c r="E9" i="34"/>
  <c r="E8" i="34"/>
  <c r="E7" i="34"/>
  <c r="E6" i="34"/>
  <c r="E16" i="4"/>
  <c r="E15" i="4"/>
  <c r="E13" i="4"/>
  <c r="E12" i="4"/>
  <c r="E10" i="4"/>
  <c r="E9" i="4"/>
  <c r="E8" i="4"/>
  <c r="E6" i="4"/>
  <c r="M14" i="43"/>
  <c r="D10" i="42"/>
  <c r="D9" i="42"/>
  <c r="D8" i="42"/>
  <c r="G6" i="42"/>
  <c r="G7" i="42"/>
  <c r="G5" i="42"/>
  <c r="F6" i="42"/>
  <c r="F7" i="42"/>
  <c r="F5" i="42"/>
</calcChain>
</file>

<file path=xl/sharedStrings.xml><?xml version="1.0" encoding="utf-8"?>
<sst xmlns="http://schemas.openxmlformats.org/spreadsheetml/2006/main" count="314" uniqueCount="138">
  <si>
    <t>Tittel</t>
  </si>
  <si>
    <t>Antall verdipapirforetak med konsesjon ved utgangen av perioden</t>
  </si>
  <si>
    <t>Kilde:</t>
  </si>
  <si>
    <t>Finanstilsynet</t>
  </si>
  <si>
    <t>Data</t>
  </si>
  <si>
    <t>Norske frittstående verdipapirforetak</t>
  </si>
  <si>
    <t>Verdipapirforetak som er integrert i norske banker</t>
  </si>
  <si>
    <t>Filialer av utenlandske verdipapirforetak og banker som yter investeringstjenester</t>
  </si>
  <si>
    <t>Totalt</t>
  </si>
  <si>
    <t>Figur</t>
  </si>
  <si>
    <t>Andeler av samlede inntekter fra investerings- og tilleggstjenester</t>
  </si>
  <si>
    <t>Inntekts- og kostnadsutvikling norske verdipapirforetak</t>
  </si>
  <si>
    <t xml:space="preserve">Driftsmargin </t>
  </si>
  <si>
    <t xml:space="preserve">Resultatutvikling i norske verdipapirforetak </t>
  </si>
  <si>
    <t>Egenkapitalavkastning</t>
  </si>
  <si>
    <t>Samlet resultat norske verdipapirforetak som ikke er bank. Mill. kr.</t>
  </si>
  <si>
    <t>Endring i %</t>
  </si>
  <si>
    <t>Sum driftsinntekter</t>
  </si>
  <si>
    <t>hvorav inntekter fra investerings- og tilleggstjenester</t>
  </si>
  <si>
    <t>Sum driftskostnader</t>
  </si>
  <si>
    <t>hvorav  lønns- og sosiale kostnader</t>
  </si>
  <si>
    <t>Driftsresultat</t>
  </si>
  <si>
    <t>Netto finansinntekter/-kostnader</t>
  </si>
  <si>
    <t>Resultat før skattekostnad</t>
  </si>
  <si>
    <t>Skattekostnad</t>
  </si>
  <si>
    <t>Resultat etter skatt</t>
  </si>
  <si>
    <t>Tittel:</t>
  </si>
  <si>
    <t>Fordeling av inntekter norske verdipapirforetak som ikke er bank</t>
  </si>
  <si>
    <t>Som andel av sum driftsinntekter</t>
  </si>
  <si>
    <t>Fordeling av inntekter i norske verdipapirforetak som er bank</t>
  </si>
  <si>
    <t>Inntekter fra drift av handelsfasilitet (MHF og OHF)</t>
  </si>
  <si>
    <t>Fordeling av inntekter i norske filialer av utenlandske verdipapirforetak</t>
  </si>
  <si>
    <t>Kapital til individuell porteføljeforvaltning hos verdipapirforetak (inkl. banker og filialer). NOK mrd</t>
  </si>
  <si>
    <t>Kilde</t>
  </si>
  <si>
    <t>Aksjer</t>
  </si>
  <si>
    <t>Obligasjoner</t>
  </si>
  <si>
    <t>Derivater og sammensatte produkter</t>
  </si>
  <si>
    <t>Verdipapirfond</t>
  </si>
  <si>
    <t>AIF-andeler</t>
  </si>
  <si>
    <t>Andre finansielle instrumenter</t>
  </si>
  <si>
    <t>Bankinnskudd</t>
  </si>
  <si>
    <t>Sum forvaltet kapital (h-akse)</t>
  </si>
  <si>
    <t>Antall fondsforvaltere med konsesjon ved utgangen av perioden</t>
  </si>
  <si>
    <t>Forvaltningsselskap (inkl. filialer)</t>
  </si>
  <si>
    <t>Forvaltningsselskap og AIF-forvalter (inkl. filialer)</t>
  </si>
  <si>
    <t>AIF-forvalter</t>
  </si>
  <si>
    <t>Inntekts- og kostnadsutvikling norske forvaltningsselskap</t>
  </si>
  <si>
    <t>Driftsmargin</t>
  </si>
  <si>
    <t>Resultatutvikling norske forvaltningsselskap</t>
  </si>
  <si>
    <t>Samlet resultat norske forvaltningsselskap. Mill. kr.</t>
  </si>
  <si>
    <t xml:space="preserve">   hvorav inntekter fra forvaltningsgodtgjørelse</t>
  </si>
  <si>
    <t xml:space="preserve">   hvorav lønns- og sosiale kostnader</t>
  </si>
  <si>
    <t>Fordeling av driftsinntekter i forvaltningsselskap</t>
  </si>
  <si>
    <t>Forvaltningsgodtgjørelse</t>
  </si>
  <si>
    <t>Inntekter fra individuell porteføljeforvaltning</t>
  </si>
  <si>
    <t>Øvrige inntekter</t>
  </si>
  <si>
    <t xml:space="preserve"> </t>
  </si>
  <si>
    <t>Aksjefond</t>
  </si>
  <si>
    <t>Kombinasjonsfond</t>
  </si>
  <si>
    <t>Obligasjonsfond</t>
  </si>
  <si>
    <t>Pengemarkedsfond</t>
  </si>
  <si>
    <t>Andre verdipapirfond</t>
  </si>
  <si>
    <t>AIF</t>
  </si>
  <si>
    <t>Inntekts- og kostnadsutvikling i norske AIF-forvaltere</t>
  </si>
  <si>
    <t>Resultatsutvikling norske i AIF-forvaltere</t>
  </si>
  <si>
    <t xml:space="preserve">Egenkapitalavkastning </t>
  </si>
  <si>
    <t xml:space="preserve">Samlet resultat AIF-forvaltere med konsesjon. Mill. kr. </t>
  </si>
  <si>
    <t>Fordeling av driftsinntekter i AIF-forvaltere</t>
  </si>
  <si>
    <t>Sum forvaltningskapital (h-akse)</t>
  </si>
  <si>
    <t>Unoterte aksjer</t>
  </si>
  <si>
    <t>Noteringer</t>
  </si>
  <si>
    <t>Corporate 
finance</t>
  </si>
  <si>
    <t>Utførelse 
av ordre</t>
  </si>
  <si>
    <t>Ytelse av 
tilknyttede 
tjenester</t>
  </si>
  <si>
    <t>Andre inntekter 
fra inv.- og 
tilleggstjenester</t>
  </si>
  <si>
    <t>Corporate
finance</t>
  </si>
  <si>
    <t>Andre inntekter
 fra inv.- og
tilleggstjenester</t>
  </si>
  <si>
    <t>Ytelse av
tilknyttede
tjenester</t>
  </si>
  <si>
    <t>Andre inntekter
fra inv.- og 
tilleggstjenester</t>
  </si>
  <si>
    <t>Kapital til individuell porteføljeforvaltning hos fondsforvaltere</t>
  </si>
  <si>
    <t>.</t>
  </si>
  <si>
    <t>Emisjoner, h. akse</t>
  </si>
  <si>
    <t>driftsinntekter totalt</t>
  </si>
  <si>
    <t>forval</t>
  </si>
  <si>
    <t>Individuell</t>
  </si>
  <si>
    <t>Øvrig</t>
  </si>
  <si>
    <t>Andre 
drifts-
inntekter</t>
  </si>
  <si>
    <t>Investerings-
rådgivning</t>
  </si>
  <si>
    <t>Netto-
inntekter fra
 egenhandel</t>
  </si>
  <si>
    <t>Individuell 
portefølje-
forvaltning</t>
  </si>
  <si>
    <t>Ordre-
formidling</t>
  </si>
  <si>
    <t>Netto-
inntekter 
fra egenhandel</t>
  </si>
  <si>
    <t>Individuell
portefølje-
forvaltning</t>
  </si>
  <si>
    <t>Netto-
inntekter fra
egenhandel</t>
  </si>
  <si>
    <t>Store</t>
  </si>
  <si>
    <t xml:space="preserve">Mellomstore </t>
  </si>
  <si>
    <t xml:space="preserve">Små </t>
  </si>
  <si>
    <t>Resultatvekst fra 2020 til 2021</t>
  </si>
  <si>
    <t>Prosentvis endring i inntekter innenfor kategorien, fra 2020 til 2021</t>
  </si>
  <si>
    <t>Prosentvis endring i inntekter innenfor kategori, fra 2020 til 2021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</si>
  <si>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</si>
  <si>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</si>
  <si>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</si>
  <si>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</si>
  <si>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</si>
  <si>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</si>
  <si>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</si>
  <si>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</si>
  <si>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</si>
  <si>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</si>
  <si>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</si>
  <si>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</si>
  <si>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Inntekter fra corporate finance</t>
  </si>
  <si>
    <t>Sum driftsinntekter foretak med inntekter fra corporate finance</t>
  </si>
  <si>
    <t>Verdipapirforetak som ikke er bank</t>
  </si>
  <si>
    <t>Driftsinntekter</t>
  </si>
  <si>
    <t>Driftskostnader</t>
  </si>
  <si>
    <t>Nominell utvikling i driftsinntekter, -kostnader og -resultat, norske verdipapirforetak som ikke er bank</t>
  </si>
  <si>
    <t>Utvikling i antall noteringer og samlet volum av emisjoner på Oslo børs</t>
  </si>
  <si>
    <t>Oslo Børs</t>
  </si>
  <si>
    <t>Driftsinntekter / eiendeler</t>
  </si>
  <si>
    <t>Driftskostnader / eiendeler</t>
  </si>
  <si>
    <t>Resultat før skatt / eiendeler</t>
  </si>
  <si>
    <t>Samlet resultat før skatt / eiendeler</t>
  </si>
  <si>
    <t>Nøkkeltall gruppert etter foretaksstørrelse, norske verdipapirforetak som ikke er bank</t>
  </si>
  <si>
    <t>DATA</t>
  </si>
  <si>
    <t>Forvaltningsgodtgjørelse verdipapirfond</t>
  </si>
  <si>
    <t>Gj.forvaltningskapital</t>
  </si>
  <si>
    <t>Forvaltningsgodtgjørelse / gj. forvaltningskapital, h. akse</t>
  </si>
  <si>
    <t>Nominell inntektsutvikling, norske frittstående verdipapirforetak</t>
  </si>
  <si>
    <t>Forvaltningsgodtgjørelse i verdipapirfond som andel av gjennomsnittlig forvaltningskapital i perioden</t>
  </si>
  <si>
    <t>Forvaltningsgodtgjørelse i norske forvaltningsselskap fordelt på fondstype</t>
  </si>
  <si>
    <t>Forvaltningskapital i norske verdipapirfond</t>
  </si>
  <si>
    <t>Nye foretak i perioden, h.akse</t>
  </si>
  <si>
    <t>Nye foretak perioden, h.akse</t>
  </si>
  <si>
    <t>Nettotegning norske verdipapirfond</t>
  </si>
  <si>
    <t>Nettotegning i fond</t>
  </si>
  <si>
    <t>Verdipapirfondenes 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</si>
</sst>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9"/>
      <color theme="1"/>
      <name val="Open Sans SemiBold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Open Sans"/>
      <family val="2"/>
    </font>
    <font>
      <sz val="10"/>
      <color theme="1"/>
      <name val="Calibri Light"/>
      <family val="2"/>
      <scheme val="major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b/>
      <sz val="8"/>
      <name val="Arial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color theme="1"/>
      <name val="Open Sans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Open Sans"/>
      <family val="2"/>
    </font>
    <font>
      <sz val="14"/>
      <color theme="1"/>
      <name val="Open Sans SemiBold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Open Sans"/>
    </font>
    <font>
      <sz val="10"/>
      <name val="Arial"/>
    </font>
    <font>
      <sz val="8"/>
      <name val="Arial"/>
      <family val="2"/>
    </font>
    <font>
      <sz val="14"/>
      <name val="Open Sans"/>
      <family val="2"/>
    </font>
    <font>
      <sz val="14"/>
      <name val="Open Sans SemiBold"/>
      <family val="2"/>
    </font>
    <font>
      <sz val="12"/>
      <name val="Open Sans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9"/>
      <name val="Open Sans SemiBold"/>
      <family val="2"/>
    </font>
    <font>
      <sz val="14"/>
      <name val="Arial"/>
      <family val="2"/>
    </font>
    <font>
      <b/>
      <sz val="10"/>
      <name val="Open Sans"/>
      <family val="2"/>
    </font>
    <font>
      <sz val="10"/>
      <name val="Calibri Light"/>
      <family val="2"/>
      <scheme val="major"/>
    </font>
    <font>
      <sz val="11"/>
      <name val="Open Sans"/>
      <family val="2"/>
    </font>
    <font>
      <b/>
      <sz val="10"/>
      <name val="Calibri Light"/>
      <family val="2"/>
      <scheme val="major"/>
    </font>
    <font>
      <b/>
      <sz val="14"/>
      <name val="Open Sans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5" fillId="0" borderId="0"/>
  </cellStyleXfs>
  <cellXfs count="109">
    <xf numFmtId="0" fontId="0" fillId="0" borderId="0" xfId="0"/>
    <xf numFmtId="0" fontId="5" fillId="0" borderId="0" xfId="0" applyFont="1"/>
    <xf numFmtId="0" fontId="5" fillId="2" borderId="0" xfId="0" applyFont="1" applyFill="1"/>
    <xf numFmtId="0" fontId="5" fillId="2" borderId="3" xfId="0" applyFont="1" applyFill="1" applyBorder="1"/>
    <xf numFmtId="0" fontId="13" fillId="2" borderId="0" xfId="0" applyFont="1" applyFill="1"/>
    <xf numFmtId="0" fontId="14" fillId="2" borderId="0" xfId="0" applyFont="1" applyFill="1"/>
    <xf numFmtId="0" fontId="13" fillId="2" borderId="1" xfId="0" applyFont="1" applyFill="1" applyBorder="1"/>
    <xf numFmtId="0" fontId="9" fillId="2" borderId="3" xfId="2" applyFont="1" applyFill="1" applyBorder="1" applyAlignment="1">
      <alignment horizontal="center"/>
    </xf>
    <xf numFmtId="0" fontId="7" fillId="2" borderId="0" xfId="2" applyFont="1" applyFill="1" applyAlignment="1">
      <alignment horizontal="left" wrapText="1"/>
    </xf>
    <xf numFmtId="0" fontId="7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9" fillId="2" borderId="2" xfId="2" applyFont="1" applyFill="1" applyBorder="1" applyAlignment="1">
      <alignment horizontal="left"/>
    </xf>
    <xf numFmtId="3" fontId="1" fillId="2" borderId="0" xfId="3" applyNumberFormat="1" applyFont="1" applyFill="1" applyAlignment="1">
      <alignment horizontal="center"/>
    </xf>
    <xf numFmtId="3" fontId="10" fillId="2" borderId="0" xfId="3" applyNumberFormat="1" applyFont="1" applyFill="1" applyAlignment="1">
      <alignment horizontal="center"/>
    </xf>
    <xf numFmtId="3" fontId="9" fillId="2" borderId="2" xfId="3" applyNumberFormat="1" applyFont="1" applyFill="1" applyBorder="1" applyAlignment="1">
      <alignment horizontal="center"/>
    </xf>
    <xf numFmtId="165" fontId="1" fillId="2" borderId="0" xfId="1" applyNumberFormat="1" applyFont="1" applyFill="1" applyAlignment="1">
      <alignment horizontal="center"/>
    </xf>
    <xf numFmtId="1" fontId="1" fillId="2" borderId="0" xfId="1" applyNumberFormat="1" applyFont="1" applyFill="1" applyAlignment="1">
      <alignment horizontal="center"/>
    </xf>
    <xf numFmtId="165" fontId="10" fillId="2" borderId="0" xfId="1" applyNumberFormat="1" applyFont="1" applyFill="1" applyAlignment="1">
      <alignment horizontal="center"/>
    </xf>
    <xf numFmtId="165" fontId="9" fillId="2" borderId="2" xfId="1" applyNumberFormat="1" applyFont="1" applyFill="1" applyBorder="1" applyAlignment="1">
      <alignment horizontal="center"/>
    </xf>
    <xf numFmtId="1" fontId="24" fillId="2" borderId="0" xfId="1" applyNumberFormat="1" applyFont="1" applyFill="1" applyAlignment="1">
      <alignment horizontal="center"/>
    </xf>
    <xf numFmtId="1" fontId="24" fillId="2" borderId="2" xfId="1" applyNumberFormat="1" applyFont="1" applyFill="1" applyBorder="1" applyAlignment="1">
      <alignment horizontal="center"/>
    </xf>
    <xf numFmtId="0" fontId="23" fillId="2" borderId="0" xfId="0" applyFont="1" applyFill="1"/>
    <xf numFmtId="0" fontId="14" fillId="2" borderId="1" xfId="2" applyFont="1" applyFill="1" applyBorder="1" applyAlignment="1">
      <alignment wrapText="1"/>
    </xf>
    <xf numFmtId="0" fontId="13" fillId="2" borderId="0" xfId="2" applyFont="1" applyFill="1" applyAlignment="1">
      <alignment wrapText="1"/>
    </xf>
    <xf numFmtId="165" fontId="13" fillId="2" borderId="0" xfId="1" applyNumberFormat="1" applyFont="1" applyFill="1" applyAlignment="1">
      <alignment horizontal="center" wrapText="1"/>
    </xf>
    <xf numFmtId="0" fontId="13" fillId="2" borderId="0" xfId="2" applyFont="1" applyFill="1" applyAlignment="1">
      <alignment horizontal="left" indent="1"/>
    </xf>
    <xf numFmtId="165" fontId="13" fillId="2" borderId="0" xfId="1" applyNumberFormat="1" applyFont="1" applyFill="1" applyAlignment="1">
      <alignment horizontal="center"/>
    </xf>
    <xf numFmtId="0" fontId="13" fillId="2" borderId="0" xfId="2" applyFont="1" applyFill="1"/>
    <xf numFmtId="0" fontId="14" fillId="2" borderId="0" xfId="2" applyFont="1" applyFill="1"/>
    <xf numFmtId="165" fontId="14" fillId="2" borderId="0" xfId="1" applyNumberFormat="1" applyFont="1" applyFill="1" applyAlignment="1">
      <alignment horizontal="center"/>
    </xf>
    <xf numFmtId="0" fontId="23" fillId="2" borderId="0" xfId="2" applyFont="1" applyFill="1"/>
    <xf numFmtId="165" fontId="23" fillId="2" borderId="0" xfId="1" applyNumberFormat="1" applyFont="1" applyFill="1" applyAlignment="1">
      <alignment horizontal="center"/>
    </xf>
    <xf numFmtId="0" fontId="14" fillId="2" borderId="2" xfId="2" applyFont="1" applyFill="1" applyBorder="1"/>
    <xf numFmtId="165" fontId="14" fillId="2" borderId="2" xfId="1" applyNumberFormat="1" applyFont="1" applyFill="1" applyBorder="1" applyAlignment="1">
      <alignment horizontal="center"/>
    </xf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0" fillId="2" borderId="0" xfId="0" applyFill="1"/>
    <xf numFmtId="0" fontId="33" fillId="2" borderId="0" xfId="0" applyFont="1" applyFill="1"/>
    <xf numFmtId="0" fontId="11" fillId="2" borderId="0" xfId="0" applyFont="1" applyFill="1"/>
    <xf numFmtId="1" fontId="11" fillId="2" borderId="0" xfId="0" applyNumberFormat="1" applyFont="1" applyFill="1"/>
    <xf numFmtId="1" fontId="32" fillId="2" borderId="0" xfId="0" applyNumberFormat="1" applyFont="1" applyFill="1"/>
    <xf numFmtId="165" fontId="23" fillId="2" borderId="0" xfId="1" applyNumberFormat="1" applyFont="1" applyFill="1"/>
    <xf numFmtId="165" fontId="32" fillId="2" borderId="0" xfId="1" applyNumberFormat="1" applyFont="1" applyFill="1"/>
    <xf numFmtId="165" fontId="30" fillId="2" borderId="0" xfId="1" applyNumberFormat="1" applyFont="1" applyFill="1"/>
    <xf numFmtId="1" fontId="13" fillId="2" borderId="0" xfId="0" applyNumberFormat="1" applyFont="1" applyFill="1"/>
    <xf numFmtId="0" fontId="23" fillId="2" borderId="2" xfId="0" applyFont="1" applyFill="1" applyBorder="1"/>
    <xf numFmtId="0" fontId="34" fillId="2" borderId="1" xfId="0" applyFont="1" applyFill="1" applyBorder="1" applyAlignment="1">
      <alignment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164" fontId="23" fillId="2" borderId="0" xfId="0" applyNumberFormat="1" applyFont="1" applyFill="1"/>
    <xf numFmtId="0" fontId="36" fillId="2" borderId="0" xfId="0" applyFont="1" applyFill="1"/>
    <xf numFmtId="0" fontId="37" fillId="2" borderId="0" xfId="0" applyFont="1" applyFill="1" applyAlignment="1">
      <alignment wrapText="1"/>
    </xf>
    <xf numFmtId="165" fontId="23" fillId="2" borderId="0" xfId="0" applyNumberFormat="1" applyFont="1" applyFill="1"/>
    <xf numFmtId="1" fontId="23" fillId="2" borderId="0" xfId="0" applyNumberFormat="1" applyFont="1" applyFill="1"/>
    <xf numFmtId="0" fontId="38" fillId="2" borderId="0" xfId="0" applyFont="1" applyFill="1"/>
    <xf numFmtId="0" fontId="34" fillId="2" borderId="0" xfId="0" applyFont="1" applyFill="1"/>
    <xf numFmtId="0" fontId="39" fillId="2" borderId="0" xfId="0" applyFont="1" applyFill="1"/>
    <xf numFmtId="166" fontId="30" fillId="2" borderId="0" xfId="1" applyNumberFormat="1" applyFont="1" applyFill="1"/>
    <xf numFmtId="0" fontId="37" fillId="2" borderId="0" xfId="0" applyFont="1" applyFill="1"/>
    <xf numFmtId="165" fontId="37" fillId="2" borderId="0" xfId="1" applyNumberFormat="1" applyFont="1" applyFill="1"/>
    <xf numFmtId="0" fontId="40" fillId="2" borderId="0" xfId="0" applyFont="1" applyFill="1"/>
    <xf numFmtId="1" fontId="37" fillId="2" borderId="0" xfId="0" applyNumberFormat="1" applyFont="1" applyFill="1"/>
    <xf numFmtId="0" fontId="35" fillId="2" borderId="0" xfId="0" applyFont="1" applyFill="1"/>
    <xf numFmtId="0" fontId="11" fillId="2" borderId="1" xfId="0" applyFont="1" applyFill="1" applyBorder="1"/>
    <xf numFmtId="0" fontId="12" fillId="2" borderId="1" xfId="0" applyFont="1" applyFill="1" applyBorder="1" applyAlignment="1">
      <alignment horizontal="right"/>
    </xf>
    <xf numFmtId="165" fontId="13" fillId="2" borderId="0" xfId="1" applyNumberFormat="1" applyFont="1" applyFill="1"/>
    <xf numFmtId="165" fontId="13" fillId="2" borderId="0" xfId="1" applyNumberFormat="1" applyFont="1" applyFill="1" applyBorder="1"/>
    <xf numFmtId="1" fontId="13" fillId="2" borderId="1" xfId="0" applyNumberFormat="1" applyFont="1" applyFill="1" applyBorder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165" fontId="0" fillId="2" borderId="0" xfId="1" applyNumberFormat="1" applyFont="1" applyFill="1"/>
    <xf numFmtId="165" fontId="11" fillId="2" borderId="0" xfId="1" applyNumberFormat="1" applyFont="1" applyFill="1"/>
    <xf numFmtId="43" fontId="23" fillId="2" borderId="0" xfId="1" applyFont="1" applyFill="1"/>
    <xf numFmtId="43" fontId="11" fillId="2" borderId="0" xfId="1" applyFont="1" applyFill="1"/>
    <xf numFmtId="43" fontId="23" fillId="2" borderId="0" xfId="0" applyNumberFormat="1" applyFont="1" applyFill="1"/>
    <xf numFmtId="0" fontId="41" fillId="2" borderId="0" xfId="0" applyFont="1" applyFill="1"/>
    <xf numFmtId="0" fontId="6" fillId="2" borderId="0" xfId="0" applyFont="1" applyFill="1"/>
    <xf numFmtId="0" fontId="17" fillId="2" borderId="0" xfId="0" applyFont="1" applyFill="1"/>
    <xf numFmtId="1" fontId="8" fillId="2" borderId="0" xfId="0" applyNumberFormat="1" applyFont="1" applyFill="1"/>
    <xf numFmtId="1" fontId="6" fillId="2" borderId="0" xfId="0" applyNumberFormat="1" applyFont="1" applyFill="1"/>
    <xf numFmtId="165" fontId="5" fillId="2" borderId="0" xfId="1" applyNumberFormat="1" applyFont="1" applyFill="1"/>
    <xf numFmtId="0" fontId="22" fillId="2" borderId="0" xfId="0" applyFont="1" applyFill="1"/>
    <xf numFmtId="165" fontId="22" fillId="2" borderId="0" xfId="0" applyNumberFormat="1" applyFont="1" applyFill="1"/>
    <xf numFmtId="0" fontId="8" fillId="2" borderId="0" xfId="0" applyFont="1" applyFill="1"/>
    <xf numFmtId="165" fontId="8" fillId="2" borderId="0" xfId="1" applyNumberFormat="1" applyFont="1" applyFill="1"/>
    <xf numFmtId="0" fontId="3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1" fillId="2" borderId="1" xfId="0" applyFont="1" applyFill="1" applyBorder="1"/>
    <xf numFmtId="165" fontId="7" fillId="2" borderId="0" xfId="1" applyNumberFormat="1" applyFont="1" applyFill="1"/>
    <xf numFmtId="165" fontId="7" fillId="2" borderId="1" xfId="1" applyNumberFormat="1" applyFont="1" applyFill="1" applyBorder="1"/>
    <xf numFmtId="165" fontId="5" fillId="2" borderId="0" xfId="3" applyNumberFormat="1" applyFont="1" applyFill="1"/>
    <xf numFmtId="9" fontId="5" fillId="2" borderId="0" xfId="3" applyFont="1" applyFill="1"/>
    <xf numFmtId="165" fontId="7" fillId="2" borderId="0" xfId="1" applyNumberFormat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0" fontId="7" fillId="2" borderId="0" xfId="0" applyFont="1" applyFill="1"/>
    <xf numFmtId="1" fontId="7" fillId="2" borderId="0" xfId="0" applyNumberFormat="1" applyFont="1" applyFill="1"/>
    <xf numFmtId="0" fontId="5" fillId="2" borderId="0" xfId="0" quotePrefix="1" applyFont="1" applyFill="1" applyAlignment="1">
      <alignment horizontal="right"/>
    </xf>
    <xf numFmtId="0" fontId="15" fillId="2" borderId="0" xfId="0" applyFont="1" applyFill="1"/>
    <xf numFmtId="0" fontId="25" fillId="2" borderId="0" xfId="4" applyFill="1"/>
    <xf numFmtId="0" fontId="26" fillId="2" borderId="0" xfId="4" applyFont="1" applyFill="1"/>
    <xf numFmtId="0" fontId="16" fillId="2" borderId="0" xfId="0" applyFont="1" applyFill="1"/>
    <xf numFmtId="3" fontId="25" fillId="2" borderId="0" xfId="4" applyNumberFormat="1" applyFill="1"/>
    <xf numFmtId="166" fontId="25" fillId="2" borderId="0" xfId="1" applyNumberFormat="1" applyFont="1" applyFill="1"/>
  </cellXfs>
  <cellStyles count="5">
    <cellStyle name="Komma" xfId="1" builtinId="3"/>
    <cellStyle name="Normal" xfId="0" builtinId="0"/>
    <cellStyle name="Normal 2" xfId="4" xr:uid="{E8142526-E9A8-48C8-86F5-C2D9A227BDE6}"/>
    <cellStyle name="Normal 3" xfId="2" xr:uid="{1512C38E-83A9-4B1A-8257-28BD9BF3ACBF}"/>
    <cellStyle name="Prosent" xfId="3" builtinId="5"/>
  </cellStyles>
  <dxfs count="0"/>
  <tableStyles count="0" defaultTableStyle="TableStyleMedium2" defaultPivotStyle="PivotStyleLight16"/>
  <colors>
    <mruColors>
      <color rgb="FF52A9FF"/>
      <color rgb="FF002A85"/>
      <color rgb="FF71C277"/>
      <color rgb="FFF75C45"/>
      <color rgb="FF00CC00"/>
      <color rgb="FFFF0000"/>
      <color rgb="FF244948"/>
      <color rgb="FFE39200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438214530192E-2"/>
          <c:y val="4.3658755484643E-2"/>
          <c:w val="0.86066071428571433"/>
          <c:h val="0.59588587289277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'2.1'!$A$6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'2.1'!$D$5:$H$5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'2.1'!$D$6:$H$6</c:f>
              <c:numCache>
                <c:formatCode>General</c:formatCode>
                <c:ptCount val="5"/>
                <c:pt idx="0">
                  <c:v>83</c:v>
                </c:pt>
                <c:pt idx="1">
                  <c:v>75</c:v>
                </c:pt>
                <c:pt idx="2">
                  <c:v>85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F-4117-8FA7-0BA673C26D34}"/>
            </c:ext>
          </c:extLst>
        </c:ser>
        <c:ser>
          <c:idx val="1"/>
          <c:order val="1"/>
          <c:tx>
            <c:strRef>
              <c:f>'2.1'!$A$7</c:f>
              <c:strCache>
                <c:ptCount val="1"/>
                <c:pt idx="0">
                  <c:v>Verdipapirforetak som er integrert i norske banker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'2.1'!$D$5:$H$5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'2.1'!$D$7:$H$7</c:f>
              <c:numCache>
                <c:formatCode>General</c:formatCode>
                <c:ptCount val="5"/>
                <c:pt idx="0">
                  <c:v>23</c:v>
                </c:pt>
                <c:pt idx="1">
                  <c:v>21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F-4117-8FA7-0BA673C26D34}"/>
            </c:ext>
          </c:extLst>
        </c:ser>
        <c:ser>
          <c:idx val="2"/>
          <c:order val="2"/>
          <c:tx>
            <c:strRef>
              <c:f>'2.1'!$A$8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32559375077824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6CE-4781-BC8D-9ED267AA5986}"/>
                </c:ext>
              </c:extLst>
            </c:dLbl>
            <c:dLbl>
              <c:idx val="1"/>
              <c:layout>
                <c:manualLayout>
                  <c:x val="0"/>
                  <c:y val="-6.74730000083013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6CE-4781-BC8D-9ED267AA5986}"/>
                </c:ext>
              </c:extLst>
            </c:dLbl>
            <c:dLbl>
              <c:idx val="2"/>
              <c:layout>
                <c:manualLayout>
                  <c:x val="-2.5967254678450759E-3"/>
                  <c:y val="-7.16900625088201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6CE-4781-BC8D-9ED267AA5986}"/>
                </c:ext>
              </c:extLst>
            </c:dLbl>
            <c:dLbl>
              <c:idx val="3"/>
              <c:layout>
                <c:manualLayout>
                  <c:x val="-5.1934509356901517E-3"/>
                  <c:y val="-4.6387687505707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122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6CE-4781-BC8D-9ED267AA5986}"/>
                </c:ext>
              </c:extLst>
            </c:dLbl>
            <c:dLbl>
              <c:idx val="4"/>
              <c:layout>
                <c:manualLayout>
                  <c:x val="0"/>
                  <c:y val="-6.6353728723621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CE-4781-BC8D-9ED267AA5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'2.1'!$D$5:$H$5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'2.1'!$D$8:$H$8</c:f>
              <c:numCache>
                <c:formatCode>General</c:formatCode>
                <c:ptCount val="5"/>
                <c:pt idx="0">
                  <c:v>19</c:v>
                </c:pt>
                <c:pt idx="1">
                  <c:v>22</c:v>
                </c:pt>
                <c:pt idx="2">
                  <c:v>25</c:v>
                </c:pt>
                <c:pt idx="3">
                  <c:v>24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'2.1'!$A$10</c:f>
              <c:strCache>
                <c:ptCount val="1"/>
                <c:pt idx="0">
                  <c:v>Nye foretak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'2.1'!$D$10:$H$10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668032"/>
        <c:axId val="750666392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</c:valAx>
      <c:valAx>
        <c:axId val="750666392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668032"/>
        <c:crosses val="max"/>
        <c:crossBetween val="midCat"/>
      </c:valAx>
      <c:valAx>
        <c:axId val="750668032"/>
        <c:scaling>
          <c:orientation val="minMax"/>
        </c:scaling>
        <c:delete val="1"/>
        <c:axPos val="b"/>
        <c:majorTickMark val="out"/>
        <c:minorTickMark val="none"/>
        <c:tickLblPos val="nextTo"/>
        <c:crossAx val="750666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31143272838655E-2"/>
          <c:y val="0.7709209355483897"/>
          <c:w val="0.91313086760088824"/>
          <c:h val="0.2041964161802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'2.10'!$A$6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'2.10'!$B$6:$G$6</c:f>
              <c:numCache>
                <c:formatCode>_-* #\ ##0_-;\-* #\ ##0_-;_-* "-"??_-;_-@_-</c:formatCode>
                <c:ptCount val="6"/>
                <c:pt idx="0">
                  <c:v>27.831861998856429</c:v>
                </c:pt>
                <c:pt idx="1">
                  <c:v>30.366452848997195</c:v>
                </c:pt>
                <c:pt idx="2">
                  <c:v>27.300529422403454</c:v>
                </c:pt>
                <c:pt idx="3">
                  <c:v>31.453089693943458</c:v>
                </c:pt>
                <c:pt idx="4">
                  <c:v>30.724557011697851</c:v>
                </c:pt>
                <c:pt idx="5">
                  <c:v>32.056829768377192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B53-A2B0-F13FC7F17264}"/>
            </c:ext>
          </c:extLst>
        </c:ser>
        <c:ser>
          <c:idx val="1"/>
          <c:order val="1"/>
          <c:tx>
            <c:strRef>
              <c:f>'2.10'!$A$7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'2.10'!$B$7:$G$7</c:f>
              <c:numCache>
                <c:formatCode>_-* #\ ##0_-;\-* #\ ##0_-;_-* "-"??_-;_-@_-</c:formatCode>
                <c:ptCount val="6"/>
                <c:pt idx="0">
                  <c:v>51.234856944194988</c:v>
                </c:pt>
                <c:pt idx="1">
                  <c:v>49.614267996935709</c:v>
                </c:pt>
                <c:pt idx="2">
                  <c:v>51.572659251464678</c:v>
                </c:pt>
                <c:pt idx="3">
                  <c:v>46.538929105340735</c:v>
                </c:pt>
                <c:pt idx="4">
                  <c:v>44.849582315192897</c:v>
                </c:pt>
                <c:pt idx="5">
                  <c:v>36.959102842827228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5-4B53-A2B0-F13FC7F17264}"/>
            </c:ext>
          </c:extLst>
        </c:ser>
        <c:ser>
          <c:idx val="2"/>
          <c:order val="2"/>
          <c:tx>
            <c:strRef>
              <c:f>'2.10'!$A$8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'2.10'!$B$8:$G$8</c:f>
              <c:numCache>
                <c:formatCode>_-* #\ ##0_-;\-* #\ ##0_-;_-* "-"??_-;_-@_-</c:formatCode>
                <c:ptCount val="6"/>
                <c:pt idx="0">
                  <c:v>1.2387711516594417</c:v>
                </c:pt>
                <c:pt idx="1">
                  <c:v>0.59772915505851421</c:v>
                </c:pt>
                <c:pt idx="2">
                  <c:v>-7.7330746507511108E-2</c:v>
                </c:pt>
                <c:pt idx="3">
                  <c:v>-3.893273389358947E-2</c:v>
                </c:pt>
                <c:pt idx="4">
                  <c:v>-4.2956031195335379E-2</c:v>
                </c:pt>
                <c:pt idx="5">
                  <c:v>-6.5893270325704679E-3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5-4B53-A2B0-F13FC7F17264}"/>
            </c:ext>
          </c:extLst>
        </c:ser>
        <c:ser>
          <c:idx val="3"/>
          <c:order val="3"/>
          <c:tx>
            <c:strRef>
              <c:f>'2.10'!$A$9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'2.10'!$B$9:$G$9</c:f>
              <c:numCache>
                <c:formatCode>_-* #\ ##0_-;\-* #\ ##0_-;_-* "-"??_-;_-@_-</c:formatCode>
                <c:ptCount val="6"/>
                <c:pt idx="0">
                  <c:v>11.447411383650715</c:v>
                </c:pt>
                <c:pt idx="1">
                  <c:v>12.171758589790157</c:v>
                </c:pt>
                <c:pt idx="2">
                  <c:v>14.30119873618213</c:v>
                </c:pt>
                <c:pt idx="3">
                  <c:v>14.977518754938634</c:v>
                </c:pt>
                <c:pt idx="4">
                  <c:v>19.128290995319965</c:v>
                </c:pt>
                <c:pt idx="5">
                  <c:v>25.207382823347189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5-4B53-A2B0-F13FC7F17264}"/>
            </c:ext>
          </c:extLst>
        </c:ser>
        <c:ser>
          <c:idx val="4"/>
          <c:order val="4"/>
          <c:tx>
            <c:strRef>
              <c:f>'2.10'!$A$10</c:f>
              <c:strCache>
                <c:ptCount val="1"/>
                <c:pt idx="0">
                  <c:v>AIF-andeler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'2.10'!$B$10:$G$10</c:f>
              <c:numCache>
                <c:formatCode>_-* #\ ##0_-;\-* #\ ##0_-;_-* "-"??_-;_-@_-</c:formatCode>
                <c:ptCount val="6"/>
                <c:pt idx="0">
                  <c:v>1.2691666681826042</c:v>
                </c:pt>
                <c:pt idx="1">
                  <c:v>1.8468366323198397</c:v>
                </c:pt>
                <c:pt idx="2">
                  <c:v>2.377353559351759</c:v>
                </c:pt>
                <c:pt idx="3">
                  <c:v>2.7816077456889814</c:v>
                </c:pt>
                <c:pt idx="4">
                  <c:v>2.8104051888841823</c:v>
                </c:pt>
                <c:pt idx="5">
                  <c:v>3.292740653019762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5-4B53-A2B0-F13FC7F17264}"/>
            </c:ext>
          </c:extLst>
        </c:ser>
        <c:ser>
          <c:idx val="5"/>
          <c:order val="5"/>
          <c:tx>
            <c:strRef>
              <c:f>'2.10'!$A$11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'2.10'!$B$11:$G$11</c:f>
              <c:numCache>
                <c:formatCode>_-* #\ ##0_-;\-* #\ ##0_-;_-* "-"??_-;_-@_-</c:formatCode>
                <c:ptCount val="6"/>
                <c:pt idx="0">
                  <c:v>2.8917432978721838</c:v>
                </c:pt>
                <c:pt idx="1">
                  <c:v>2.2024084853375174</c:v>
                </c:pt>
                <c:pt idx="2">
                  <c:v>2.2408142335706418</c:v>
                </c:pt>
                <c:pt idx="3">
                  <c:v>2.2098311891127169</c:v>
                </c:pt>
                <c:pt idx="4">
                  <c:v>-0.2800991770272262</c:v>
                </c:pt>
                <c:pt idx="5">
                  <c:v>-0.21602602558971201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5-4B53-A2B0-F13FC7F17264}"/>
            </c:ext>
          </c:extLst>
        </c:ser>
        <c:ser>
          <c:idx val="6"/>
          <c:order val="6"/>
          <c:tx>
            <c:strRef>
              <c:f>'2.10'!$A$12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'2.10'!$B$12:$G$12</c:f>
              <c:numCache>
                <c:formatCode>0</c:formatCode>
                <c:ptCount val="6"/>
                <c:pt idx="0">
                  <c:v>4.0861885555836519</c:v>
                </c:pt>
                <c:pt idx="1">
                  <c:v>3.2005462915610767</c:v>
                </c:pt>
                <c:pt idx="2">
                  <c:v>2.2847755435348538</c:v>
                </c:pt>
                <c:pt idx="3">
                  <c:v>2.0779562448690734</c:v>
                </c:pt>
                <c:pt idx="4">
                  <c:v>2.8102196971276778</c:v>
                </c:pt>
                <c:pt idx="5">
                  <c:v>2.7065592650509149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'2.10'!$A$13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f>'2.10'!$B$5:$G$5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'2.10'!$B$13:$G$13</c:f>
              <c:numCache>
                <c:formatCode>0</c:formatCode>
                <c:ptCount val="6"/>
                <c:pt idx="0">
                  <c:v>291.34888999999998</c:v>
                </c:pt>
                <c:pt idx="1">
                  <c:v>321.30974099999997</c:v>
                </c:pt>
                <c:pt idx="2">
                  <c:v>291.94079999999997</c:v>
                </c:pt>
                <c:pt idx="3">
                  <c:v>308.24960899999996</c:v>
                </c:pt>
                <c:pt idx="4">
                  <c:v>347.18523999999996</c:v>
                </c:pt>
                <c:pt idx="5">
                  <c:v>418.28247199999998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  <c:majorUnit val="100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6317117359629363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380952380948E-2"/>
          <c:y val="2.397589217919514E-2"/>
          <c:w val="0.85321195262648963"/>
          <c:h val="0.79914079766040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'3.1'!$A$6</c:f>
              <c:strCache>
                <c:ptCount val="1"/>
                <c:pt idx="0">
                  <c:v>Forvaltningsselskap (inkl. filialer)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'3.1'!$B$6:$F$6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F-44AC-8F45-392F11F504F2}"/>
            </c:ext>
          </c:extLst>
        </c:ser>
        <c:ser>
          <c:idx val="1"/>
          <c:order val="1"/>
          <c:tx>
            <c:strRef>
              <c:f>'3.1'!$A$7</c:f>
              <c:strCache>
                <c:ptCount val="1"/>
                <c:pt idx="0">
                  <c:v>Forvaltningsselskap og AIF-forvalter (inkl. filialer)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'3.1'!$B$5:$F$5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'3.1'!$B$7:$F$7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F-44AC-8F45-392F11F504F2}"/>
            </c:ext>
          </c:extLst>
        </c:ser>
        <c:ser>
          <c:idx val="2"/>
          <c:order val="2"/>
          <c:tx>
            <c:strRef>
              <c:f>'3.1'!$A$8</c:f>
              <c:strCache>
                <c:ptCount val="1"/>
                <c:pt idx="0">
                  <c:v>AIF-forvalter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17342363419481E-3"/>
                  <c:y val="-0.14402120821643427"/>
                </c:manualLayout>
              </c:layout>
              <c:tx>
                <c:rich>
                  <a:bodyPr/>
                  <a:lstStyle/>
                  <a:p>
                    <a:fld id="{3EF288E1-3FD6-4BFC-9A88-687D17ED7E53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{3EF288E1-3FD6-4BFC-9A88-687D17ED7E53}</c15:txfldGUID>
                      <c15:f>'3.1'!$B$9</c15:f>
                      <c15:dlblFieldTableCache>
                        <c:ptCount val="1"/>
                        <c:pt idx="0">
                          <c:v>52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193-4495-B109-E0D461B1C0D8}"/>
                </c:ext>
              </c:extLst>
            </c:dLbl>
            <c:dLbl>
              <c:idx val="1"/>
              <c:layout>
                <c:manualLayout>
                  <c:x val="0"/>
                  <c:y val="-0.16048077486974105"/>
                </c:manualLayout>
              </c:layout>
              <c:tx>
                <c:rich>
                  <a:bodyPr/>
                  <a:lstStyle/>
                  <a:p>
                    <a:fld id="{FF7E731E-8E6E-4C7C-B0F0-1B68E0CD1775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{FF7E731E-8E6E-4C7C-B0F0-1B68E0CD1775}</c15:txfldGUID>
                      <c15:f>'3.1'!$C$9</c15:f>
                      <c15:dlblFieldTableCache>
                        <c:ptCount val="1"/>
                        <c:pt idx="0">
                          <c:v>56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193-4495-B109-E0D461B1C0D8}"/>
                </c:ext>
              </c:extLst>
            </c:dLbl>
            <c:dLbl>
              <c:idx val="2"/>
              <c:layout>
                <c:manualLayout>
                  <c:x val="0"/>
                  <c:y val="-0.16459566653306773"/>
                </c:manualLayout>
              </c:layout>
              <c:tx>
                <c:rich>
                  <a:bodyPr/>
                  <a:lstStyle/>
                  <a:p>
                    <a:fld id="{E92DF599-3585-4D97-AC70-60301456B8F4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{E92DF599-3585-4D97-AC70-60301456B8F4}</c15:txfldGUID>
                      <c15:f>'3.1'!$D$9</c15:f>
                      <c15:dlblFieldTableCache>
                        <c:ptCount val="1"/>
                        <c:pt idx="0">
                          <c:v>57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193-4495-B109-E0D461B1C0D8}"/>
                </c:ext>
              </c:extLst>
            </c:dLbl>
            <c:dLbl>
              <c:idx val="3"/>
              <c:layout>
                <c:manualLayout>
                  <c:x val="-8.7329246497629657E-17"/>
                  <c:y val="-0.19751479983968123"/>
                </c:manualLayout>
              </c:layout>
              <c:tx>
                <c:rich>
                  <a:bodyPr/>
                  <a:lstStyle/>
                  <a:p>
                    <a:fld id="{1B704D13-C74A-4922-879F-39E3A887E193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{1B704D13-C74A-4922-879F-39E3A887E193}</c15:txfldGUID>
                      <c15:f>'3.1'!$E$9</c15:f>
                      <c15:dlblFieldTableCache>
                        <c:ptCount val="1"/>
                        <c:pt idx="0">
                          <c:v>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193-4495-B109-E0D461B1C0D8}"/>
                </c:ext>
              </c:extLst>
            </c:dLbl>
            <c:dLbl>
              <c:idx val="4"/>
              <c:layout>
                <c:manualLayout>
                  <c:x val="0"/>
                  <c:y val="-0.21397436649298801"/>
                </c:manualLayout>
              </c:layout>
              <c:tx>
                <c:rich>
                  <a:bodyPr/>
                  <a:lstStyle/>
                  <a:p>
                    <a:fld id="{33EB7CE5-770B-4633-AE78-86B2530590ED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{33EB7CE5-770B-4633-AE78-86B2530590ED}</c15:txfldGUID>
                      <c15:f>'3.1'!$F$9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193-4495-B109-E0D461B1C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'3.1'!$B$8:$F$8</c:f>
              <c:numCache>
                <c:formatCode>General</c:formatCode>
                <c:ptCount val="5"/>
                <c:pt idx="0">
                  <c:v>23</c:v>
                </c:pt>
                <c:pt idx="1">
                  <c:v>27</c:v>
                </c:pt>
                <c:pt idx="2">
                  <c:v>29</c:v>
                </c:pt>
                <c:pt idx="3">
                  <c:v>34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F-44AC-8F45-392F11F5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'3.1'!$A$10</c:f>
              <c:strCache>
                <c:ptCount val="1"/>
                <c:pt idx="0">
                  <c:v>Nye foretak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'3.1'!$B$10:$F$10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3-4495-B109-E0D461B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31576"/>
        <c:axId val="1011730920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  <c:majorUnit val="20"/>
      </c:valAx>
      <c:valAx>
        <c:axId val="1011730920"/>
        <c:scaling>
          <c:orientation val="minMax"/>
          <c:max val="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731576"/>
        <c:crosses val="max"/>
        <c:crossBetween val="midCat"/>
        <c:majorUnit val="5"/>
      </c:valAx>
      <c:valAx>
        <c:axId val="1011731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730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42958510054689E-2"/>
          <c:y val="0.90182263983801558"/>
          <c:w val="0.91111628158248414"/>
          <c:h val="9.8177427000363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7687135894548"/>
          <c:y val="4.7567567567567567E-2"/>
          <c:w val="0.80398918000590402"/>
          <c:h val="0.77649766692035582"/>
        </c:manualLayout>
      </c:layout>
      <c:lineChart>
        <c:grouping val="standar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6.4256995600926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3-4144-A456-A5AFA66DD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'3.2'!$C$5:$J$5</c15:sqref>
                  </c15:fullRef>
                </c:ext>
              </c:extLst>
              <c:f>('3.2'!$C$5:$H$5,'3.2'!$J$5)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'3.2'!$C$6:$J$6</c15:sqref>
                  </c15:fullRef>
                </c:ext>
              </c:extLst>
              <c:f>('3.2'!$C$6:$H$6,'3.2'!$J$6)</c:f>
              <c:numCache>
                <c:formatCode>0</c:formatCode>
                <c:ptCount val="6"/>
                <c:pt idx="0">
                  <c:v>125.49752081180368</c:v>
                </c:pt>
                <c:pt idx="1">
                  <c:v>119.78977129989244</c:v>
                </c:pt>
                <c:pt idx="2">
                  <c:v>106.27340887839179</c:v>
                </c:pt>
                <c:pt idx="3">
                  <c:v>98.990750045509955</c:v>
                </c:pt>
                <c:pt idx="4">
                  <c:v>103.34598044480174</c:v>
                </c:pt>
                <c:pt idx="5">
                  <c:v>108.261101496366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B4C-B7A9-84451BDCBF00}"/>
            </c:ext>
          </c:extLst>
        </c:ser>
        <c:ser>
          <c:idx val="1"/>
          <c:order val="1"/>
          <c:tx>
            <c:strRef>
              <c:f>'3.2'!$B$7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3-4144-A456-A5AFA66DD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'3.2'!$C$5:$J$5</c15:sqref>
                  </c15:fullRef>
                </c:ext>
              </c:extLst>
              <c:f>('3.2'!$C$5:$H$5,'3.2'!$J$5)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'3.2'!$C$7:$J$7</c15:sqref>
                  </c15:fullRef>
                </c:ext>
              </c:extLst>
              <c:f>('3.2'!$C$7:$H$7,'3.2'!$J$7)</c:f>
              <c:numCache>
                <c:formatCode>0</c:formatCode>
                <c:ptCount val="6"/>
                <c:pt idx="0">
                  <c:v>91.408509159937651</c:v>
                </c:pt>
                <c:pt idx="1">
                  <c:v>92.396927209476985</c:v>
                </c:pt>
                <c:pt idx="2">
                  <c:v>84.978868415742255</c:v>
                </c:pt>
                <c:pt idx="3">
                  <c:v>78.656723841544391</c:v>
                </c:pt>
                <c:pt idx="4">
                  <c:v>78.399030611983122</c:v>
                </c:pt>
                <c:pt idx="5">
                  <c:v>77.773407673603685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B4C-B7A9-84451BDCBF00}"/>
            </c:ext>
          </c:extLst>
        </c:ser>
        <c:ser>
          <c:idx val="2"/>
          <c:order val="2"/>
          <c:tx>
            <c:strRef>
              <c:f>'3.2'!$B$8</c:f>
              <c:strCache>
                <c:ptCount val="1"/>
                <c:pt idx="0">
                  <c:v>Driftsmargin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DA-461C-9E67-449BEF91E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'3.2'!$C$5:$G$5</c15:sqref>
                  </c15:fullRef>
                </c:ext>
              </c:extLst>
              <c:f>'3.2'!$C$5:$G$5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'3.2'!$C$8:$J$8</c15:sqref>
                  </c15:fullRef>
                </c:ext>
              </c:extLst>
              <c:f>('3.2'!$C$8:$H$8,'3.2'!$J$8)</c:f>
              <c:numCache>
                <c:formatCode>0</c:formatCode>
                <c:ptCount val="6"/>
                <c:pt idx="0">
                  <c:v>27.163095678189507</c:v>
                </c:pt>
                <c:pt idx="1">
                  <c:v>22.867431662289217</c:v>
                </c:pt>
                <c:pt idx="2">
                  <c:v>20.037505795091967</c:v>
                </c:pt>
                <c:pt idx="3">
                  <c:v>20.541339665188119</c:v>
                </c:pt>
                <c:pt idx="4">
                  <c:v>24.13925507837536</c:v>
                </c:pt>
                <c:pt idx="5">
                  <c:v>28.161263280501249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extLst>
                <c:ext xmlns:c15="http://schemas.microsoft.com/office/drawing/2012/chart" uri="{02D57815-91ED-43cb-92C2-25804820EDAC}">
                  <c15:fullRef>
                    <c15:sqref>'3.2'!$K$5</c15:sqref>
                  </c15:fullRef>
                </c:ext>
              </c:extLst>
              <c:f>'3.2'!$K$5</c:f>
            </c:numRef>
          </c:val>
          <c:smooth val="0"/>
          <c:extLst>
            <c:ext xmlns:c16="http://schemas.microsoft.com/office/drawing/2014/chart" uri="{C3380CC4-5D6E-409C-BE32-E72D297353CC}">
              <c16:uniqueId val="{00000003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23896"/>
        <c:axId val="473618976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1208875286916601E-3"/>
              <c:y val="0.3642569057246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18976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23896"/>
        <c:crosses val="max"/>
        <c:crossBetween val="between"/>
      </c:valAx>
      <c:catAx>
        <c:axId val="47362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18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231336696282041E-2"/>
          <c:y val="0.90977131006136691"/>
          <c:w val="0.95521949660924566"/>
          <c:h val="7.6939658028912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3766001642428E-2"/>
          <c:y val="5.0838066729262145E-2"/>
          <c:w val="0.83448101991803381"/>
          <c:h val="0.76170845665568399"/>
        </c:manualLayout>
      </c:layout>
      <c:lineChart>
        <c:grouping val="standar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741654571843251E-2"/>
                  <c:y val="-2.8368794326241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72-4461-9BB6-F5D354F237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'3.3'!$C$5:$J$5</c15:sqref>
                  </c15:fullRef>
                </c:ext>
              </c:extLst>
              <c:f>'3.3'!$C$5:$H$5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'3.3'!$C$6:$J$6</c15:sqref>
                  </c15:fullRef>
                </c:ext>
              </c:extLst>
              <c:f>'3.3'!$C$6:$H$6</c:f>
              <c:numCache>
                <c:formatCode>_-* #\ ##0_-;\-* #\ ##0_-;_-* "-"??_-;_-@_-</c:formatCode>
                <c:ptCount val="6"/>
                <c:pt idx="0">
                  <c:v>36.935773370005428</c:v>
                </c:pt>
                <c:pt idx="1">
                  <c:v>29.990509507046138</c:v>
                </c:pt>
                <c:pt idx="2">
                  <c:v>24.316357011507975</c:v>
                </c:pt>
                <c:pt idx="3">
                  <c:v>24.056960305416005</c:v>
                </c:pt>
                <c:pt idx="4">
                  <c:v>27.285824927753289</c:v>
                </c:pt>
                <c:pt idx="5">
                  <c:v>35.873354484224777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29-A58D-E2862FA1A802}"/>
            </c:ext>
          </c:extLst>
        </c:ser>
        <c:ser>
          <c:idx val="1"/>
          <c:order val="1"/>
          <c:tx>
            <c:strRef>
              <c:f>'3.3'!$B$7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3238925199709513E-2"/>
                  <c:y val="-3.855421686746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72-4461-9BB6-F5D354F237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'3.3'!$C$5:$G$5</c15:sqref>
                  </c15:fullRef>
                </c:ext>
              </c:extLst>
              <c:f>'3.3'!$C$5:$G$5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'3.3'!$C$7:$J$7</c15:sqref>
                  </c15:fullRef>
                </c:ext>
              </c:extLst>
              <c:f>'3.3'!$C$7:$H$7</c:f>
              <c:numCache>
                <c:formatCode>_-* #\ ##0_-;\-* #\ ##0_-;_-* "-"??_-;_-@_-</c:formatCode>
                <c:ptCount val="6"/>
                <c:pt idx="0">
                  <c:v>72.646355506091155</c:v>
                </c:pt>
                <c:pt idx="1">
                  <c:v>53.588823378620866</c:v>
                </c:pt>
                <c:pt idx="2">
                  <c:v>38.134016002795576</c:v>
                </c:pt>
                <c:pt idx="3">
                  <c:v>40.21103889474724</c:v>
                </c:pt>
                <c:pt idx="4">
                  <c:v>45.500907496878931</c:v>
                </c:pt>
                <c:pt idx="5">
                  <c:v>59.405962757967799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extLst>
                <c:ext xmlns:c15="http://schemas.microsoft.com/office/drawing/2012/chart" uri="{02D57815-91ED-43cb-92C2-25804820EDAC}">
                  <c15:fullRef>
                    <c15:sqref>'3.3'!$K$5</c15:sqref>
                  </c15:fullRef>
                </c:ext>
              </c:extLst>
              <c:f>'3.3'!$K$5</c:f>
            </c:numRef>
          </c:val>
          <c:smooth val="0"/>
          <c:extLst>
            <c:ext xmlns:c16="http://schemas.microsoft.com/office/drawing/2014/chart" uri="{C3380CC4-5D6E-409C-BE32-E72D297353CC}">
              <c16:uniqueId val="{00000002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89695"/>
        <c:axId val="743089039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1349693251533744E-3"/>
              <c:y val="0.35175636103338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743089039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743089695"/>
        <c:crosses val="max"/>
        <c:crossBetween val="between"/>
      </c:valAx>
      <c:catAx>
        <c:axId val="743089695"/>
        <c:scaling>
          <c:orientation val="minMax"/>
        </c:scaling>
        <c:delete val="1"/>
        <c:axPos val="b"/>
        <c:majorTickMark val="out"/>
        <c:minorTickMark val="none"/>
        <c:tickLblPos val="nextTo"/>
        <c:crossAx val="743089039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663761623371848E-2"/>
          <c:y val="3.2256080723995294E-2"/>
          <c:w val="0.86997743084281254"/>
          <c:h val="0.7485160409825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'3.4'!$E$8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'3.4'!$A$9:$A$11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'3.4'!$E$9:$E$11</c:f>
              <c:numCache>
                <c:formatCode>_-* #\ ##0_-;\-* #\ ##0_-;_-* "-"??_-;_-@_-</c:formatCode>
                <c:ptCount val="3"/>
                <c:pt idx="0">
                  <c:v>79.526795504797505</c:v>
                </c:pt>
                <c:pt idx="1">
                  <c:v>18.71430098448154</c:v>
                </c:pt>
                <c:pt idx="2">
                  <c:v>1.7589035107209641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7-4C98-A3A4-E1A5184B0871}"/>
            </c:ext>
          </c:extLst>
        </c:ser>
        <c:ser>
          <c:idx val="1"/>
          <c:order val="1"/>
          <c:tx>
            <c:strRef>
              <c:f>'3.4'!$F$8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'3.4'!$A$9:$A$11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'3.4'!$F$9:$F$11</c:f>
              <c:numCache>
                <c:formatCode>_-* #\ ##0_-;\-* #\ ##0_-;_-* "-"??_-;_-@_-</c:formatCode>
                <c:ptCount val="3"/>
                <c:pt idx="0">
                  <c:v>81.874322958342603</c:v>
                </c:pt>
                <c:pt idx="1">
                  <c:v>16.58324449085276</c:v>
                </c:pt>
                <c:pt idx="2">
                  <c:v>1.5424325508046339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'3.4'!$G$8</c:f>
              <c:strCache>
                <c:ptCount val="1"/>
                <c:pt idx="0">
                  <c:v>Prosentvis endring i inntekter innenfor kategori, fra 2020 til 2021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'3.4'!$G$9:$G$11</c:f>
              <c:numCache>
                <c:formatCode>_-* #\ ##0_-;\-* #\ ##0_-;_-* "-"??_-;_-@_-</c:formatCode>
                <c:ptCount val="3"/>
                <c:pt idx="0">
                  <c:v>29.72232356406202</c:v>
                </c:pt>
                <c:pt idx="1">
                  <c:v>11.654536783921591</c:v>
                </c:pt>
                <c:pt idx="2">
                  <c:v>10.495514014893876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30279"/>
        <c:axId val="33133887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76267987869600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20"/>
      </c:valAx>
      <c:valAx>
        <c:axId val="33133887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130279"/>
        <c:crosses val="max"/>
        <c:crossBetween val="midCat"/>
        <c:majorUnit val="10"/>
      </c:valAx>
      <c:valAx>
        <c:axId val="33130279"/>
        <c:scaling>
          <c:orientation val="minMax"/>
        </c:scaling>
        <c:delete val="1"/>
        <c:axPos val="b"/>
        <c:majorTickMark val="out"/>
        <c:minorTickMark val="none"/>
        <c:tickLblPos val="nextTo"/>
        <c:crossAx val="33133887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97965879265091"/>
          <c:y val="5.0925925925925923E-2"/>
          <c:w val="0.74756867891513568"/>
          <c:h val="0.665892752989209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'3.5'!$B$9</c:f>
              <c:strCache>
                <c:ptCount val="1"/>
                <c:pt idx="0">
                  <c:v>Gj.forvaltningskapital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'3.5'!$C$7:$H$7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'3.5'!$C$9:$H$9</c:f>
              <c:numCache>
                <c:formatCode>_-* #\ ##0_-;\-* #\ ##0_-;_-* "-"??_-;_-@_-</c:formatCode>
                <c:ptCount val="6"/>
                <c:pt idx="0">
                  <c:v>882.47926740000003</c:v>
                </c:pt>
                <c:pt idx="1">
                  <c:v>1018.3416526</c:v>
                </c:pt>
                <c:pt idx="2">
                  <c:v>1169.3477362000001</c:v>
                </c:pt>
                <c:pt idx="3">
                  <c:v>1253.396395</c:v>
                </c:pt>
                <c:pt idx="4">
                  <c:v>1340.2110512000002</c:v>
                </c:pt>
                <c:pt idx="5">
                  <c:v>1633.376346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D-4CA3-8882-D32B5AE1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071968"/>
        <c:axId val="1053072296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968"/>
        <c:axId val="10530722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'3.5'!$B$8</c15:sqref>
                        </c15:formulaRef>
                      </c:ext>
                    </c:extLst>
                    <c:strCache>
                      <c:ptCount val="1"/>
                      <c:pt idx="0">
                        <c:v>Forvaltningsgodtgjørelse verdipapirfond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'3.5'!$C$7:$H$7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'3.5'!$C$8:$H$8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6"/>
                      <c:pt idx="0">
                        <c:v>5.179087</c:v>
                      </c:pt>
                      <c:pt idx="1">
                        <c:v>5.9637890000000002</c:v>
                      </c:pt>
                      <c:pt idx="2">
                        <c:v>6.1947150000000004</c:v>
                      </c:pt>
                      <c:pt idx="3">
                        <c:v>6.6201439999999998</c:v>
                      </c:pt>
                      <c:pt idx="4">
                        <c:v>7.0619509999999996</c:v>
                      </c:pt>
                      <c:pt idx="5">
                        <c:v>9.0530840000000001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B2D-4CA3-8882-D32B5AE119D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'3.5'!$B$10</c:f>
              <c:strCache>
                <c:ptCount val="1"/>
                <c:pt idx="0">
                  <c:v>Forvaltningsgodtgjørelse / gj. forvaltningskapital, h. akse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D-4CA3-8882-D32B5AE119D0}"/>
                </c:ext>
              </c:extLst>
            </c:dLbl>
            <c:dLbl>
              <c:idx val="1"/>
              <c:layout>
                <c:manualLayout>
                  <c:x val="-1.1111001749781278E-2"/>
                  <c:y val="5.3240740740740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013779527559047E-2"/>
                      <c:h val="5.0439997083697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B2D-4CA3-8882-D32B5AE119D0}"/>
                </c:ext>
              </c:extLst>
            </c:dLbl>
            <c:dLbl>
              <c:idx val="2"/>
              <c:layout>
                <c:manualLayout>
                  <c:x val="0"/>
                  <c:y val="2.3148148148148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D-4CA3-8882-D32B5AE119D0}"/>
                </c:ext>
              </c:extLst>
            </c:dLbl>
            <c:dLbl>
              <c:idx val="3"/>
              <c:layout>
                <c:manualLayout>
                  <c:x val="-1.0185067526415994E-16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D-4CA3-8882-D32B5AE119D0}"/>
                </c:ext>
              </c:extLst>
            </c:dLbl>
            <c:dLbl>
              <c:idx val="4"/>
              <c:layout>
                <c:manualLayout>
                  <c:x val="-1.0185067526415994E-16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D-4CA3-8882-D32B5AE119D0}"/>
                </c:ext>
              </c:extLst>
            </c:dLbl>
            <c:dLbl>
              <c:idx val="5"/>
              <c:layout>
                <c:manualLayout>
                  <c:x val="-1.1111111111111112E-2"/>
                  <c:y val="-1.0609445340016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D-4CA3-8882-D32B5AE11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'3.5'!$C$7:$H$7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'3.5'!$C$10:$H$10</c:f>
              <c:numCache>
                <c:formatCode>_(* #,##0.00_);_(* \(#,##0.00\);_(* "-"??_);_(@_)</c:formatCode>
                <c:ptCount val="6"/>
                <c:pt idx="0">
                  <c:v>0.58687917000688961</c:v>
                </c:pt>
                <c:pt idx="1">
                  <c:v>0.58563734329961159</c:v>
                </c:pt>
                <c:pt idx="2">
                  <c:v>0.52975815561338579</c:v>
                </c:pt>
                <c:pt idx="3">
                  <c:v>0.52817640344338157</c:v>
                </c:pt>
                <c:pt idx="4">
                  <c:v>0.52692827698121569</c:v>
                </c:pt>
                <c:pt idx="5">
                  <c:v>0.55425585304759895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D-4CA3-8882-D32B5AE1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79112"/>
        <c:axId val="1297978784"/>
      </c:lineChart>
      <c:catAx>
        <c:axId val="105307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3072296"/>
        <c:crosses val="autoZero"/>
        <c:auto val="1"/>
        <c:lblAlgn val="ctr"/>
        <c:lblOffset val="100"/>
        <c:noMultiLvlLbl val="0"/>
      </c:catAx>
      <c:valAx>
        <c:axId val="1053072296"/>
        <c:scaling>
          <c:orientation val="minMax"/>
          <c:max val="17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3071968"/>
        <c:crosses val="autoZero"/>
        <c:crossBetween val="between"/>
        <c:majorUnit val="400"/>
      </c:valAx>
      <c:valAx>
        <c:axId val="1297978784"/>
        <c:scaling>
          <c:orientation val="minMax"/>
          <c:max val="0.60000000000000009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306933508311464"/>
              <c:y val="0.30296952464275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97979112"/>
        <c:crosses val="max"/>
        <c:crossBetween val="between"/>
        <c:majorUnit val="0.1"/>
      </c:valAx>
      <c:catAx>
        <c:axId val="129797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7978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777857732634034E-2"/>
          <c:y val="2.8751114954654738E-2"/>
          <c:w val="0.60046884297635028"/>
          <c:h val="0.92093443387469942"/>
        </c:manualLayout>
      </c:layout>
      <c:pieChart>
        <c:varyColors val="1"/>
        <c:ser>
          <c:idx val="0"/>
          <c:order val="0"/>
          <c:tx>
            <c:strRef>
              <c:f>'3.6'!$B$5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824-4688-B3C6-AE1E0EF9175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824-4688-B3C6-AE1E0EF91755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824-4688-B3C6-AE1E0EF9175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824-4688-B3C6-AE1E0EF9175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4824-4688-B3C6-AE1E0EF91755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B-4824-4688-B3C6-AE1E0EF91755}"/>
              </c:ext>
            </c:extLst>
          </c:dPt>
          <c:dPt>
            <c:idx val="6"/>
            <c:bubble3D val="0"/>
            <c:spPr>
              <a:solidFill>
                <a:srgbClr val="751A21"/>
              </a:solidFill>
            </c:spPr>
            <c:extLst>
              <c:ext xmlns:c16="http://schemas.microsoft.com/office/drawing/2014/chart" uri="{C3380CC4-5D6E-409C-BE32-E72D297353CC}">
                <c16:uniqueId val="{0000000D-4824-4688-B3C6-AE1E0EF91755}"/>
              </c:ext>
            </c:extLst>
          </c:dPt>
          <c:dPt>
            <c:idx val="7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F-4824-4688-B3C6-AE1E0EF9175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'3.6'!$A$6:$A$11</c:f>
              <c:strCache>
                <c:ptCount val="6"/>
                <c:pt idx="0">
                  <c:v>Aksjefond</c:v>
                </c:pt>
                <c:pt idx="1">
                  <c:v>Kombinasjonsfond</c:v>
                </c:pt>
                <c:pt idx="2">
                  <c:v>Obligasjonsfond</c:v>
                </c:pt>
                <c:pt idx="3">
                  <c:v>Pengemarkedsfond</c:v>
                </c:pt>
                <c:pt idx="4">
                  <c:v>Andre verdipapirfond</c:v>
                </c:pt>
                <c:pt idx="5">
                  <c:v>AIF</c:v>
                </c:pt>
              </c:strCache>
            </c:strRef>
          </c:cat>
          <c:val>
            <c:numRef>
              <c:f>'3.6'!$B$6:$B$11</c:f>
              <c:numCache>
                <c:formatCode>_(* #,##0.00_);_(* \(#,##0.00\);_(* "-"??_);_(@_)</c:formatCode>
                <c:ptCount val="6"/>
                <c:pt idx="0">
                  <c:v>0.72271904677363497</c:v>
                </c:pt>
                <c:pt idx="1">
                  <c:v>3.157300394946317E-2</c:v>
                </c:pt>
                <c:pt idx="2">
                  <c:v>0.1267279992782116</c:v>
                </c:pt>
                <c:pt idx="3">
                  <c:v>3.6632740671321433E-2</c:v>
                </c:pt>
                <c:pt idx="4">
                  <c:v>3.6114333611765151E-2</c:v>
                </c:pt>
                <c:pt idx="5">
                  <c:v>4.6232875715603729E-2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24-4688-B3C6-AE1E0EF917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628161185734137"/>
          <c:y val="0.33360097593434618"/>
          <c:w val="0.24639733758770349"/>
          <c:h val="0.38385724306984148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bg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1857257001591"/>
          <c:y val="2.3640661938534278E-2"/>
          <c:w val="0.81169724989926995"/>
          <c:h val="0.71320950125771221"/>
        </c:manualLayout>
      </c:layout>
      <c:lineChart>
        <c:grouping val="standard"/>
        <c:varyColors val="0"/>
        <c:ser>
          <c:idx val="0"/>
          <c:order val="0"/>
          <c:tx>
            <c:strRef>
              <c:f>'3.7'!$B$7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650165016501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E7-4BA1-A340-A0C0FFB33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'3.7'!$C$6:$J$6</c15:sqref>
                  </c15:fullRef>
                </c:ext>
              </c:extLst>
              <c:f>'3.7'!$C$6:$H$6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'3.7'!$C$7:$J$7</c15:sqref>
                  </c15:fullRef>
                </c:ext>
              </c:extLst>
              <c:f>'3.7'!$C$7:$H$7</c:f>
              <c:numCache>
                <c:formatCode>0</c:formatCode>
                <c:ptCount val="6"/>
                <c:pt idx="0">
                  <c:v>128.98606365797232</c:v>
                </c:pt>
                <c:pt idx="1">
                  <c:v>128.61998843305162</c:v>
                </c:pt>
                <c:pt idx="2">
                  <c:v>133.9926304477041</c:v>
                </c:pt>
                <c:pt idx="3">
                  <c:v>127.09794940245389</c:v>
                </c:pt>
                <c:pt idx="4">
                  <c:v>127.53487699357642</c:v>
                </c:pt>
                <c:pt idx="5">
                  <c:v>133.2569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9-46E7-B567-3EDE4DB8F4E6}"/>
            </c:ext>
          </c:extLst>
        </c:ser>
        <c:ser>
          <c:idx val="1"/>
          <c:order val="1"/>
          <c:tx>
            <c:strRef>
              <c:f>'3.7'!$B$8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6402640264026403E-2"/>
                  <c:y val="-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E7-4BA1-A340-A0C0FFB33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'3.7'!$C$6:$J$6</c15:sqref>
                  </c15:fullRef>
                </c:ext>
              </c:extLst>
              <c:f>'3.7'!$C$6:$H$6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'3.7'!$C$8:$J$8</c15:sqref>
                  </c15:fullRef>
                </c:ext>
              </c:extLst>
              <c:f>'3.7'!$C$8:$H$8</c:f>
              <c:numCache>
                <c:formatCode>0</c:formatCode>
                <c:ptCount val="6"/>
                <c:pt idx="0">
                  <c:v>82.363900429756782</c:v>
                </c:pt>
                <c:pt idx="1">
                  <c:v>87.687383231123079</c:v>
                </c:pt>
                <c:pt idx="2">
                  <c:v>97.452060421201097</c:v>
                </c:pt>
                <c:pt idx="3">
                  <c:v>87.766455336486231</c:v>
                </c:pt>
                <c:pt idx="4">
                  <c:v>73.637670995012243</c:v>
                </c:pt>
                <c:pt idx="5">
                  <c:v>79.576650000000001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9-46E7-B567-3EDE4DB8F4E6}"/>
            </c:ext>
          </c:extLst>
        </c:ser>
        <c:ser>
          <c:idx val="2"/>
          <c:order val="2"/>
          <c:tx>
            <c:strRef>
              <c:f>'3.7'!$B$9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9.9009900990100225E-3"/>
                  <c:y val="-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7-4BA1-A340-A0C0FFB33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'3.7'!$C$6:$J$6</c15:sqref>
                  </c15:fullRef>
                </c:ext>
              </c:extLst>
              <c:f>'3.7'!$C$6:$H$6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'3.7'!$C$9:$J$9</c15:sqref>
                  </c15:fullRef>
                </c:ext>
              </c:extLst>
              <c:f>'3.7'!$C$9:$H$9</c:f>
              <c:numCache>
                <c:formatCode>0</c:formatCode>
                <c:ptCount val="6"/>
                <c:pt idx="0">
                  <c:v>36.145116694034357</c:v>
                </c:pt>
                <c:pt idx="1">
                  <c:v>31.824451005322928</c:v>
                </c:pt>
                <c:pt idx="2">
                  <c:v>27.270581900222041</c:v>
                </c:pt>
                <c:pt idx="3">
                  <c:v>30.945813249452996</c:v>
                </c:pt>
                <c:pt idx="4">
                  <c:v>42.260758209128021</c:v>
                </c:pt>
                <c:pt idx="5">
                  <c:v>40.283299999999997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extLst>
                <c:ext xmlns:c15="http://schemas.microsoft.com/office/drawing/2012/chart" uri="{02D57815-91ED-43cb-92C2-25804820EDAC}">
                  <c15:fullRef>
                    <c15:sqref>'3.7'!$K$6</c15:sqref>
                  </c15:fullRef>
                </c:ext>
              </c:extLst>
              <c:f>'3.7'!$K$6</c:f>
            </c:numRef>
          </c:val>
          <c:smooth val="0"/>
          <c:extLst>
            <c:ext xmlns:c16="http://schemas.microsoft.com/office/drawing/2014/chart" uri="{C3380CC4-5D6E-409C-BE32-E72D297353CC}">
              <c16:uniqueId val="{00000003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45216"/>
        <c:axId val="473638984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38984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45216"/>
        <c:crosses val="max"/>
        <c:crossBetween val="between"/>
      </c:valAx>
      <c:catAx>
        <c:axId val="47364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3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49692055819755"/>
          <c:y val="0.85262860892388448"/>
          <c:w val="0.73930978924664115"/>
          <c:h val="0.12237139107611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1786158309159"/>
          <c:y val="5.2009456264775412E-2"/>
          <c:w val="0.77263710457245471"/>
          <c:h val="0.71050356703369177"/>
        </c:manualLayout>
      </c:layout>
      <c:lineChart>
        <c:grouping val="standard"/>
        <c:varyColors val="0"/>
        <c:ser>
          <c:idx val="0"/>
          <c:order val="0"/>
          <c:tx>
            <c:strRef>
              <c:f>'3.8'!$B$7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7075180226570546E-2"/>
                  <c:y val="-2.854230377166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DF-47E2-BA19-EC9F38FCB2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'3.8'!$C$6:$J$6</c15:sqref>
                  </c15:fullRef>
                </c:ext>
              </c:extLst>
              <c:f>('3.8'!$C$6:$H$6,'3.8'!$J$6)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'3.8'!$C$7:$J$7</c15:sqref>
                  </c15:fullRef>
                </c:ext>
              </c:extLst>
              <c:f>('3.8'!$C$7:$H$7,'3.8'!$J$7)</c:f>
              <c:numCache>
                <c:formatCode>0</c:formatCode>
                <c:ptCount val="6"/>
                <c:pt idx="0">
                  <c:v>48.357460030237739</c:v>
                </c:pt>
                <c:pt idx="1">
                  <c:v>40.871128015541217</c:v>
                </c:pt>
                <c:pt idx="2">
                  <c:v>42.220254398146842</c:v>
                </c:pt>
                <c:pt idx="3">
                  <c:v>47.233956794047373</c:v>
                </c:pt>
                <c:pt idx="4">
                  <c:v>54.604260825056407</c:v>
                </c:pt>
                <c:pt idx="5">
                  <c:v>56.964985378517461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371-8A8C-2FB2CB76EB21}"/>
            </c:ext>
          </c:extLst>
        </c:ser>
        <c:ser>
          <c:idx val="1"/>
          <c:order val="1"/>
          <c:tx>
            <c:strRef>
              <c:f>'3.8'!$B$8</c:f>
              <c:strCache>
                <c:ptCount val="1"/>
                <c:pt idx="0">
                  <c:v>Egenkapitalavkastning 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5.3443077596762811E-2"/>
                  <c:y val="3.3511682599308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F-47E2-BA19-EC9F38FCB2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'3.8'!$C$6:$J$6</c15:sqref>
                  </c15:fullRef>
                </c:ext>
              </c:extLst>
              <c:f>('3.8'!$C$6:$H$6,'3.8'!$J$6)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'3.8'!$C$8:$J$8</c15:sqref>
                  </c15:fullRef>
                </c:ext>
              </c:extLst>
              <c:f>('3.8'!$C$8:$H$8,'3.8'!$J$8)</c:f>
              <c:numCache>
                <c:formatCode>0</c:formatCode>
                <c:ptCount val="6"/>
                <c:pt idx="0">
                  <c:v>88.583845886144672</c:v>
                </c:pt>
                <c:pt idx="1">
                  <c:v>71.593010923417538</c:v>
                </c:pt>
                <c:pt idx="2">
                  <c:v>76.610861980268083</c:v>
                </c:pt>
                <c:pt idx="3">
                  <c:v>90.853536049459365</c:v>
                </c:pt>
                <c:pt idx="4">
                  <c:v>124.2384268805279</c:v>
                </c:pt>
                <c:pt idx="5">
                  <c:v>112.69464581321679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extLst>
                <c:ext xmlns:c15="http://schemas.microsoft.com/office/drawing/2012/chart" uri="{02D57815-91ED-43cb-92C2-25804820EDAC}">
                  <c15:fullRef>
                    <c15:sqref>'3.8'!$K$6</c15:sqref>
                  </c15:fullRef>
                </c:ext>
              </c:extLst>
              <c:f>'3.8'!$K$6</c:f>
            </c:numRef>
          </c:val>
          <c:smooth val="0"/>
          <c:extLst>
            <c:ext xmlns:c16="http://schemas.microsoft.com/office/drawing/2014/chart" uri="{C3380CC4-5D6E-409C-BE32-E72D297353CC}">
              <c16:uniqueId val="{00000002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92111"/>
        <c:axId val="671391783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006006006006006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  <c:majorUnit val="25"/>
      </c:valAx>
      <c:valAx>
        <c:axId val="671391783"/>
        <c:scaling>
          <c:orientation val="minMax"/>
          <c:max val="12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1392111"/>
        <c:crosses val="max"/>
        <c:crossBetween val="between"/>
        <c:majorUnit val="25"/>
      </c:valAx>
      <c:catAx>
        <c:axId val="671392111"/>
        <c:scaling>
          <c:orientation val="minMax"/>
        </c:scaling>
        <c:delete val="1"/>
        <c:axPos val="b"/>
        <c:majorTickMark val="out"/>
        <c:minorTickMark val="none"/>
        <c:tickLblPos val="nextTo"/>
        <c:crossAx val="671391783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467015419326175E-2"/>
          <c:y val="3.2256080723995294E-2"/>
          <c:w val="0.88524618066746896"/>
          <c:h val="0.78898843968574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'3.9'!$A$8:$A$10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'3.9'!$B$8:$B$10</c:f>
              <c:numCache>
                <c:formatCode>_-* #\ ##0_-;\-* #\ ##0_-;_-* "-"??_-;_-@_-</c:formatCode>
                <c:ptCount val="3"/>
                <c:pt idx="0">
                  <c:v>69.275224608751756</c:v>
                </c:pt>
                <c:pt idx="1">
                  <c:v>11.099548773367941</c:v>
                </c:pt>
                <c:pt idx="2">
                  <c:v>19.625226617880301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9-4FDB-8C82-A62D7D8F4D5D}"/>
            </c:ext>
          </c:extLst>
        </c:ser>
        <c:ser>
          <c:idx val="1"/>
          <c:order val="1"/>
          <c:tx>
            <c:strRef>
              <c:f>'3.9'!$C$7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'3.9'!$A$8:$A$10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'3.9'!$C$8:$C$10</c:f>
              <c:numCache>
                <c:formatCode>_-* #\ ##0_-;\-* #\ ##0_-;_-* "-"??_-;_-@_-</c:formatCode>
                <c:ptCount val="3"/>
                <c:pt idx="0">
                  <c:v>72.031321259015883</c:v>
                </c:pt>
                <c:pt idx="1">
                  <c:v>8.9430213902185418</c:v>
                </c:pt>
                <c:pt idx="2">
                  <c:v>19.025657350765581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'3.9'!$D$7</c:f>
              <c:strCache>
                <c:ptCount val="1"/>
                <c:pt idx="0">
                  <c:v>Prosentvis endring i inntekter innenfor kategori, fra 2020 til 2021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'3.9'!$D$8:$D$10</c:f>
              <c:numCache>
                <c:formatCode>_-* #\ ##0_-;\-* #\ ##0_-;_-* "-"??_-;_-@_-</c:formatCode>
                <c:ptCount val="3"/>
                <c:pt idx="0">
                  <c:v>16.023261527941017</c:v>
                </c:pt>
                <c:pt idx="1">
                  <c:v>-10.095676622471558</c:v>
                </c:pt>
                <c:pt idx="2">
                  <c:v>8.1749297407041688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320920"/>
        <c:axId val="976321904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75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6913177748114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5"/>
      </c:valAx>
      <c:valAx>
        <c:axId val="976321904"/>
        <c:scaling>
          <c:orientation val="minMax"/>
          <c:max val="7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76320920"/>
        <c:crosses val="max"/>
        <c:crossBetween val="midCat"/>
        <c:majorUnit val="15"/>
      </c:valAx>
      <c:valAx>
        <c:axId val="97632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9763219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'2.2'!$B$7</c:f>
              <c:strCache>
                <c:ptCount val="1"/>
                <c:pt idx="0">
                  <c:v>Verdipapirforetak som er integrert i norske banker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6666666666666767E-2"/>
                  <c:y val="9.373171032325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87-46F6-A1B2-38EB985583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'2.2'!$C$5:$P$5</c15:sqref>
                  </c15:fullRef>
                </c:ext>
              </c:extLst>
              <c:f>('2.2'!$C$5:$N$5,'2.2'!$P$5)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'2.2'!$C$7:$P$7</c15:sqref>
                  </c15:fullRef>
                </c:ext>
              </c:extLst>
              <c:f>('2.2'!$C$7:$N$7,'2.2'!$P$7)</c:f>
              <c:numCache>
                <c:formatCode>0</c:formatCode>
                <c:ptCount val="12"/>
                <c:pt idx="0">
                  <c:v>40.22014545537111</c:v>
                </c:pt>
                <c:pt idx="1">
                  <c:v>46.208881597350334</c:v>
                </c:pt>
                <c:pt idx="2">
                  <c:v>49.863587266733433</c:v>
                </c:pt>
                <c:pt idx="3">
                  <c:v>43.199182224123611</c:v>
                </c:pt>
                <c:pt idx="4">
                  <c:v>44.644068244903856</c:v>
                </c:pt>
                <c:pt idx="5">
                  <c:v>45.84373973287817</c:v>
                </c:pt>
                <c:pt idx="6">
                  <c:v>47.411174219764796</c:v>
                </c:pt>
                <c:pt idx="7">
                  <c:v>42.23581445027019</c:v>
                </c:pt>
                <c:pt idx="8">
                  <c:v>40.050925029205025</c:v>
                </c:pt>
                <c:pt idx="9">
                  <c:v>38.354893605637876</c:v>
                </c:pt>
                <c:pt idx="10">
                  <c:v>35.068400604477745</c:v>
                </c:pt>
                <c:pt idx="11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21-4604-A009-F828BDD3E30D}"/>
            </c:ext>
          </c:extLst>
        </c:ser>
        <c:ser>
          <c:idx val="0"/>
          <c:order val="2"/>
          <c:tx>
            <c:strRef>
              <c:f>'2.2'!$B$6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6666666666666767E-2"/>
                  <c:y val="-2.1479935477698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7-46F6-A1B2-38EB985583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'2.2'!$C$5:$P$5</c15:sqref>
                  </c15:fullRef>
                </c:ext>
              </c:extLst>
              <c:f>('2.2'!$C$5:$N$5,'2.2'!$P$5)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'2.2'!$C$6:$P$6</c15:sqref>
                  </c15:fullRef>
                </c:ext>
              </c:extLst>
              <c:f>('2.2'!$C$6:$N$6,'2.2'!$P$6)</c:f>
              <c:numCache>
                <c:formatCode>0</c:formatCode>
                <c:ptCount val="12"/>
                <c:pt idx="0">
                  <c:v>48.105852759548853</c:v>
                </c:pt>
                <c:pt idx="1">
                  <c:v>42.235674849387031</c:v>
                </c:pt>
                <c:pt idx="2">
                  <c:v>30.443638884795792</c:v>
                </c:pt>
                <c:pt idx="3">
                  <c:v>39.443693672865251</c:v>
                </c:pt>
                <c:pt idx="4">
                  <c:v>39.410578750892242</c:v>
                </c:pt>
                <c:pt idx="5">
                  <c:v>37.477191927116557</c:v>
                </c:pt>
                <c:pt idx="6">
                  <c:v>32.413515918437049</c:v>
                </c:pt>
                <c:pt idx="7">
                  <c:v>38.804779902262879</c:v>
                </c:pt>
                <c:pt idx="8">
                  <c:v>42.356494753135486</c:v>
                </c:pt>
                <c:pt idx="9">
                  <c:v>42.160884850860633</c:v>
                </c:pt>
                <c:pt idx="10">
                  <c:v>48.253748366586066</c:v>
                </c:pt>
                <c:pt idx="11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1-4604-A009-F828BDD3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0"/>
          <c:tx>
            <c:strRef>
              <c:f>'2.2'!$B$8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6666666666666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87-46F6-A1B2-38EB985583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'2.2'!$C$5:$M$5</c15:sqref>
                  </c15:fullRef>
                </c:ext>
              </c:extLst>
              <c:f>'2.2'!$C$5:$M$5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'2.2'!$C$8:$P$8</c15:sqref>
                  </c15:fullRef>
                </c:ext>
              </c:extLst>
              <c:f>('2.2'!$C$8:$N$8,'2.2'!$P$8)</c:f>
              <c:numCache>
                <c:formatCode>0</c:formatCode>
                <c:ptCount val="12"/>
                <c:pt idx="0">
                  <c:v>11.674001785080039</c:v>
                </c:pt>
                <c:pt idx="1">
                  <c:v>11.555443553262638</c:v>
                </c:pt>
                <c:pt idx="2">
                  <c:v>19.692773848470775</c:v>
                </c:pt>
                <c:pt idx="3">
                  <c:v>17.357124103011131</c:v>
                </c:pt>
                <c:pt idx="4">
                  <c:v>15.945353004203898</c:v>
                </c:pt>
                <c:pt idx="5">
                  <c:v>16.679068340005273</c:v>
                </c:pt>
                <c:pt idx="6">
                  <c:v>20.175309861798155</c:v>
                </c:pt>
                <c:pt idx="7">
                  <c:v>18.959405647466927</c:v>
                </c:pt>
                <c:pt idx="8">
                  <c:v>17.592580217659485</c:v>
                </c:pt>
                <c:pt idx="9">
                  <c:v>19.484221543501491</c:v>
                </c:pt>
                <c:pt idx="10">
                  <c:v>16.677851028936185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21-4604-A009-F828BDD3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99024"/>
        <c:axId val="923188200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20"/>
      </c:valAx>
      <c:valAx>
        <c:axId val="923188200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23199024"/>
        <c:crosses val="max"/>
        <c:crossBetween val="between"/>
        <c:majorUnit val="20"/>
      </c:valAx>
      <c:catAx>
        <c:axId val="92319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18820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89118732749253E-2"/>
          <c:y val="4.0459764255984902E-2"/>
          <c:w val="0.82734544580236613"/>
          <c:h val="0.76323490057317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'3.10'!$A$7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'3.10'!$B$7:$M$7</c:f>
              <c:numCache>
                <c:formatCode>_-* #\ ##0_-;\-* #\ ##0_-;_-* "-"??_-;_-@_-</c:formatCode>
                <c:ptCount val="12"/>
                <c:pt idx="0">
                  <c:v>58.07848074394704</c:v>
                </c:pt>
                <c:pt idx="1">
                  <c:v>51.025450955500915</c:v>
                </c:pt>
                <c:pt idx="2">
                  <c:v>49.505522778261735</c:v>
                </c:pt>
                <c:pt idx="3">
                  <c:v>56.652827520117711</c:v>
                </c:pt>
                <c:pt idx="4">
                  <c:v>48.841560472304764</c:v>
                </c:pt>
                <c:pt idx="5">
                  <c:v>47.586999361651564</c:v>
                </c:pt>
                <c:pt idx="6">
                  <c:v>49.846649632709358</c:v>
                </c:pt>
                <c:pt idx="7">
                  <c:v>54.061759498642523</c:v>
                </c:pt>
                <c:pt idx="8">
                  <c:v>51.995534887784686</c:v>
                </c:pt>
                <c:pt idx="9">
                  <c:v>55.155992593388333</c:v>
                </c:pt>
                <c:pt idx="10">
                  <c:v>55.681707381300839</c:v>
                </c:pt>
                <c:pt idx="11">
                  <c:v>60.514057145711007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E-472A-BB14-D540EF1FB00F}"/>
            </c:ext>
          </c:extLst>
        </c:ser>
        <c:ser>
          <c:idx val="1"/>
          <c:order val="1"/>
          <c:tx>
            <c:strRef>
              <c:f>'3.10'!$A$8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'3.10'!$B$8:$M$8</c:f>
              <c:numCache>
                <c:formatCode>_-* #\ ##0_-;\-* #\ ##0_-;_-* "-"??_-;_-@_-</c:formatCode>
                <c:ptCount val="12"/>
                <c:pt idx="0">
                  <c:v>3.5622142753274746</c:v>
                </c:pt>
                <c:pt idx="1">
                  <c:v>3.7763831449710197</c:v>
                </c:pt>
                <c:pt idx="2">
                  <c:v>3.8855832319479422</c:v>
                </c:pt>
                <c:pt idx="3">
                  <c:v>5.3866495830886825</c:v>
                </c:pt>
                <c:pt idx="4">
                  <c:v>4.9513447444942527</c:v>
                </c:pt>
                <c:pt idx="5">
                  <c:v>5.4523164726693363</c:v>
                </c:pt>
                <c:pt idx="6">
                  <c:v>5.3372270300478757</c:v>
                </c:pt>
                <c:pt idx="7">
                  <c:v>4.338299270191297</c:v>
                </c:pt>
                <c:pt idx="8">
                  <c:v>4.7199680446495593</c:v>
                </c:pt>
                <c:pt idx="9">
                  <c:v>4.5054051314325418</c:v>
                </c:pt>
                <c:pt idx="10">
                  <c:v>4.3644557925525174</c:v>
                </c:pt>
                <c:pt idx="11">
                  <c:v>4.452328064008281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E-472A-BB14-D540EF1FB00F}"/>
            </c:ext>
          </c:extLst>
        </c:ser>
        <c:ser>
          <c:idx val="2"/>
          <c:order val="2"/>
          <c:tx>
            <c:strRef>
              <c:f>'3.10'!$A$9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'3.10'!$B$9:$M$9</c:f>
              <c:numCache>
                <c:formatCode>_-* #\ ##0_-;\-* #\ ##0_-;_-* "-"??_-;_-@_-</c:formatCode>
                <c:ptCount val="12"/>
                <c:pt idx="0">
                  <c:v>20.433747512781206</c:v>
                </c:pt>
                <c:pt idx="1">
                  <c:v>25.293022043639386</c:v>
                </c:pt>
                <c:pt idx="2">
                  <c:v>30.973428827135645</c:v>
                </c:pt>
                <c:pt idx="3">
                  <c:v>25.480486364242459</c:v>
                </c:pt>
                <c:pt idx="4">
                  <c:v>34.394496174506202</c:v>
                </c:pt>
                <c:pt idx="5">
                  <c:v>35.859957010275131</c:v>
                </c:pt>
                <c:pt idx="6">
                  <c:v>34.34146721443792</c:v>
                </c:pt>
                <c:pt idx="7">
                  <c:v>30.794629369500637</c:v>
                </c:pt>
                <c:pt idx="8">
                  <c:v>33.70261309713328</c:v>
                </c:pt>
                <c:pt idx="9">
                  <c:v>31.735118853802174</c:v>
                </c:pt>
                <c:pt idx="10">
                  <c:v>32.475339621077403</c:v>
                </c:pt>
                <c:pt idx="11">
                  <c:v>27.213621623339552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E-472A-BB14-D540EF1FB00F}"/>
            </c:ext>
          </c:extLst>
        </c:ser>
        <c:ser>
          <c:idx val="3"/>
          <c:order val="3"/>
          <c:tx>
            <c:strRef>
              <c:f>'3.10'!$A$10</c:f>
              <c:strCache>
                <c:ptCount val="1"/>
                <c:pt idx="0">
                  <c:v>Pengemarkedsfond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'3.10'!$B$10:$M$10</c:f>
              <c:numCache>
                <c:formatCode>_-* #\ ##0_-;\-* #\ ##0_-;_-* "-"??_-;_-@_-</c:formatCode>
                <c:ptCount val="12"/>
                <c:pt idx="0">
                  <c:v>17.482144645443299</c:v>
                </c:pt>
                <c:pt idx="1">
                  <c:v>19.34126005497561</c:v>
                </c:pt>
                <c:pt idx="2">
                  <c:v>15.106261710236055</c:v>
                </c:pt>
                <c:pt idx="3">
                  <c:v>12.097900103762582</c:v>
                </c:pt>
                <c:pt idx="4">
                  <c:v>9.5249758927691524</c:v>
                </c:pt>
                <c:pt idx="5">
                  <c:v>8.5874992887673578</c:v>
                </c:pt>
                <c:pt idx="6">
                  <c:v>8.6143121131086104</c:v>
                </c:pt>
                <c:pt idx="7">
                  <c:v>9.4398522645383771</c:v>
                </c:pt>
                <c:pt idx="8">
                  <c:v>8.2430354958853762</c:v>
                </c:pt>
                <c:pt idx="9">
                  <c:v>6.7692569455118399</c:v>
                </c:pt>
                <c:pt idx="10">
                  <c:v>5.4941137682927819</c:v>
                </c:pt>
                <c:pt idx="11">
                  <c:v>5.9405047156051403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E-472A-BB14-D540EF1FB00F}"/>
            </c:ext>
          </c:extLst>
        </c:ser>
        <c:ser>
          <c:idx val="4"/>
          <c:order val="4"/>
          <c:tx>
            <c:strRef>
              <c:f>'3.10'!$A$11</c:f>
              <c:strCache>
                <c:ptCount val="1"/>
                <c:pt idx="0">
                  <c:v>Andre 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'3.10'!$B$11:$M$11</c:f>
              <c:numCache>
                <c:formatCode>_-* #\ ##0_-;\-* #\ ##0_-;_-* "-"??_-;_-@_-</c:formatCode>
                <c:ptCount val="12"/>
                <c:pt idx="0">
                  <c:v>0.44341282250098812</c:v>
                </c:pt>
                <c:pt idx="1">
                  <c:v>0.56388380091306223</c:v>
                </c:pt>
                <c:pt idx="2">
                  <c:v>0.52920345241862321</c:v>
                </c:pt>
                <c:pt idx="3">
                  <c:v>0.38213642878856408</c:v>
                </c:pt>
                <c:pt idx="4">
                  <c:v>2.2876227159256293</c:v>
                </c:pt>
                <c:pt idx="5">
                  <c:v>2.513227866636611</c:v>
                </c:pt>
                <c:pt idx="6">
                  <c:v>1.8603440096962318</c:v>
                </c:pt>
                <c:pt idx="7">
                  <c:v>1.3654595971271639</c:v>
                </c:pt>
                <c:pt idx="8">
                  <c:v>1.3388484745470992</c:v>
                </c:pt>
                <c:pt idx="9">
                  <c:v>1.8342264758651066</c:v>
                </c:pt>
                <c:pt idx="10">
                  <c:v>1.9843834367764608</c:v>
                </c:pt>
                <c:pt idx="11">
                  <c:v>1.8794884513360219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6968256"/>
        <c:axId val="616968584"/>
      </c:barChart>
      <c:lineChart>
        <c:grouping val="standard"/>
        <c:varyColors val="0"/>
        <c:ser>
          <c:idx val="5"/>
          <c:order val="5"/>
          <c:tx>
            <c:strRef>
              <c:f>'3.10'!$A$12</c:f>
              <c:strCache>
                <c:ptCount val="1"/>
                <c:pt idx="0">
                  <c:v>Sum forvaltningskapital (h-akse)</c:v>
                </c:pt>
              </c:strCache>
            </c:strRef>
          </c:tx>
          <c:spPr>
            <a:ln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'3.10'!$B$6:$M$6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'3.10'!$B$12:$M$12</c:f>
              <c:numCache>
                <c:formatCode>_-* #\ ##0_-;\-* #\ ##0_-;_-* "-"??_-;_-@_-</c:formatCode>
                <c:ptCount val="12"/>
                <c:pt idx="0">
                  <c:v>500.32540499999999</c:v>
                </c:pt>
                <c:pt idx="1">
                  <c:v>484.85609899999997</c:v>
                </c:pt>
                <c:pt idx="2">
                  <c:v>550.71050400000001</c:v>
                </c:pt>
                <c:pt idx="3">
                  <c:v>633.53473199999996</c:v>
                </c:pt>
                <c:pt idx="4">
                  <c:v>813.61169700000005</c:v>
                </c:pt>
                <c:pt idx="5">
                  <c:v>876.945831</c:v>
                </c:pt>
                <c:pt idx="6">
                  <c:v>926.67172900000003</c:v>
                </c:pt>
                <c:pt idx="7">
                  <c:v>1162.1670120000001</c:v>
                </c:pt>
                <c:pt idx="8">
                  <c:v>1141.4351429999999</c:v>
                </c:pt>
                <c:pt idx="9">
                  <c:v>1354.355873</c:v>
                </c:pt>
                <c:pt idx="10">
                  <c:v>1474.9172189999999</c:v>
                </c:pt>
                <c:pt idx="11">
                  <c:v>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365939523902242E-3"/>
              <c:y val="0.359447651610878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16496826441984"/>
          <c:y val="0.89421374687069677"/>
          <c:w val="0.77992724529786572"/>
          <c:h val="9.3124448226134401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'3.11'!$B$7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'3.11'!$C$7:$I$7</c:f>
              <c:numCache>
                <c:formatCode>_-* #\ ##0_-;\-* #\ ##0_-;_-* "-"??_-;_-@_-</c:formatCode>
                <c:ptCount val="7"/>
                <c:pt idx="0">
                  <c:v>22.836751072047935</c:v>
                </c:pt>
                <c:pt idx="1">
                  <c:v>24.937709228334572</c:v>
                </c:pt>
                <c:pt idx="2">
                  <c:v>15.284435218823045</c:v>
                </c:pt>
                <c:pt idx="3">
                  <c:v>17.601523194534938</c:v>
                </c:pt>
                <c:pt idx="4">
                  <c:v>20.533205068882801</c:v>
                </c:pt>
                <c:pt idx="5">
                  <c:v>21.684184873596969</c:v>
                </c:pt>
                <c:pt idx="6">
                  <c:v>24.74812198735756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2B2-AA92-930872F8857E}"/>
            </c:ext>
          </c:extLst>
        </c:ser>
        <c:ser>
          <c:idx val="1"/>
          <c:order val="1"/>
          <c:tx>
            <c:strRef>
              <c:f>'3.11'!$B$8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'3.11'!$C$8:$I$8</c:f>
              <c:numCache>
                <c:formatCode>_-* #\ ##0_-;\-* #\ ##0_-;_-* "-"??_-;_-@_-</c:formatCode>
                <c:ptCount val="7"/>
                <c:pt idx="0">
                  <c:v>53.45575137267025</c:v>
                </c:pt>
                <c:pt idx="1">
                  <c:v>50.441729057176396</c:v>
                </c:pt>
                <c:pt idx="2">
                  <c:v>51.956930524475595</c:v>
                </c:pt>
                <c:pt idx="3">
                  <c:v>54.535315912539559</c:v>
                </c:pt>
                <c:pt idx="4">
                  <c:v>50.806971243507562</c:v>
                </c:pt>
                <c:pt idx="5">
                  <c:v>49.694160347783765</c:v>
                </c:pt>
                <c:pt idx="6">
                  <c:v>46.220935414598557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F-42B2-AA92-930872F8857E}"/>
            </c:ext>
          </c:extLst>
        </c:ser>
        <c:ser>
          <c:idx val="2"/>
          <c:order val="2"/>
          <c:tx>
            <c:strRef>
              <c:f>'3.11'!$B$9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'3.11'!$C$9:$I$9</c:f>
              <c:numCache>
                <c:formatCode>_-* #\ ##0_-;\-* #\ ##0_-;_-* "-"??_-;_-@_-</c:formatCode>
                <c:ptCount val="7"/>
                <c:pt idx="0">
                  <c:v>2.140402736996859</c:v>
                </c:pt>
                <c:pt idx="1">
                  <c:v>1.8456408277390903</c:v>
                </c:pt>
                <c:pt idx="2">
                  <c:v>1.7749758824559956</c:v>
                </c:pt>
                <c:pt idx="3">
                  <c:v>2.0451414372691317</c:v>
                </c:pt>
                <c:pt idx="4">
                  <c:v>2.142344949811319</c:v>
                </c:pt>
                <c:pt idx="5">
                  <c:v>2.3460204674051752</c:v>
                </c:pt>
                <c:pt idx="6">
                  <c:v>3.004052709555288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F-42B2-AA92-930872F8857E}"/>
            </c:ext>
          </c:extLst>
        </c:ser>
        <c:ser>
          <c:idx val="3"/>
          <c:order val="3"/>
          <c:tx>
            <c:strRef>
              <c:f>'3.11'!$B$10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'3.11'!$C$10:$I$10</c:f>
              <c:numCache>
                <c:formatCode>_-* #\ ##0_-;\-* #\ ##0_-;_-* "-"??_-;_-@_-</c:formatCode>
                <c:ptCount val="7"/>
                <c:pt idx="0">
                  <c:v>-0.22997859417690078</c:v>
                </c:pt>
                <c:pt idx="1">
                  <c:v>-0.13183277634216081</c:v>
                </c:pt>
                <c:pt idx="2">
                  <c:v>-0.10949688830796361</c:v>
                </c:pt>
                <c:pt idx="3">
                  <c:v>-0.52344952898014552</c:v>
                </c:pt>
                <c:pt idx="4">
                  <c:v>0.50577025935188891</c:v>
                </c:pt>
                <c:pt idx="5">
                  <c:v>1.096187184382571</c:v>
                </c:pt>
                <c:pt idx="6">
                  <c:v>0.21586679922673652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F-42B2-AA92-930872F8857E}"/>
            </c:ext>
          </c:extLst>
        </c:ser>
        <c:ser>
          <c:idx val="4"/>
          <c:order val="4"/>
          <c:tx>
            <c:strRef>
              <c:f>'3.11'!$B$11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'3.11'!$C$11:$I$11</c:f>
              <c:numCache>
                <c:formatCode>_-* #\ ##0_-;\-* #\ ##0_-;_-* "-"??_-;_-@_-</c:formatCode>
                <c:ptCount val="7"/>
                <c:pt idx="0">
                  <c:v>16.683105757776424</c:v>
                </c:pt>
                <c:pt idx="1">
                  <c:v>18.493932795162721</c:v>
                </c:pt>
                <c:pt idx="2">
                  <c:v>26.732329251582833</c:v>
                </c:pt>
                <c:pt idx="3">
                  <c:v>21.610698728467792</c:v>
                </c:pt>
                <c:pt idx="4">
                  <c:v>21.19534917291762</c:v>
                </c:pt>
                <c:pt idx="5">
                  <c:v>21.623324571708519</c:v>
                </c:pt>
                <c:pt idx="6">
                  <c:v>22.72632346815924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F-42B2-AA92-930872F8857E}"/>
            </c:ext>
          </c:extLst>
        </c:ser>
        <c:ser>
          <c:idx val="5"/>
          <c:order val="5"/>
          <c:tx>
            <c:strRef>
              <c:f>'3.11'!$B$12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'3.11'!$C$12:$I$12</c:f>
              <c:numCache>
                <c:formatCode>_-* #\ ##0_-;\-* #\ ##0_-;_-* "-"??_-;_-@_-</c:formatCode>
                <c:ptCount val="7"/>
                <c:pt idx="0">
                  <c:v>1.8167873759989857</c:v>
                </c:pt>
                <c:pt idx="1">
                  <c:v>2.0965196183662327</c:v>
                </c:pt>
                <c:pt idx="2">
                  <c:v>1.9899671249539883</c:v>
                </c:pt>
                <c:pt idx="3">
                  <c:v>1.3849050226531747</c:v>
                </c:pt>
                <c:pt idx="4">
                  <c:v>1.5554219754684069</c:v>
                </c:pt>
                <c:pt idx="5">
                  <c:v>1.8175372823360229E-4</c:v>
                </c:pt>
                <c:pt idx="6">
                  <c:v>4.2113489651293211E-6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F-42B2-AA92-930872F8857E}"/>
            </c:ext>
          </c:extLst>
        </c:ser>
        <c:ser>
          <c:idx val="6"/>
          <c:order val="6"/>
          <c:tx>
            <c:strRef>
              <c:f>'3.11'!$B$13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'3.11'!$C$13:$I$13</c:f>
              <c:numCache>
                <c:formatCode>0</c:formatCode>
                <c:ptCount val="7"/>
                <c:pt idx="0">
                  <c:v>3.2971802786864499</c:v>
                </c:pt>
                <c:pt idx="1">
                  <c:v>2.3163012495631614</c:v>
                </c:pt>
                <c:pt idx="2">
                  <c:v>2.3708588860164967</c:v>
                </c:pt>
                <c:pt idx="3">
                  <c:v>3.3458652335155459</c:v>
                </c:pt>
                <c:pt idx="4">
                  <c:v>3.2609373300604085</c:v>
                </c:pt>
                <c:pt idx="5">
                  <c:v>3.5554469648256037</c:v>
                </c:pt>
                <c:pt idx="6">
                  <c:v>3.0846903982483838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'3.11'!$B$14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f>'3.11'!$C$6:$I$6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'3.11'!$C$14:$I$14</c:f>
              <c:numCache>
                <c:formatCode>0</c:formatCode>
                <c:ptCount val="7"/>
                <c:pt idx="0">
                  <c:v>1450.6641420000001</c:v>
                </c:pt>
                <c:pt idx="1">
                  <c:v>1496.5868539999997</c:v>
                </c:pt>
                <c:pt idx="2">
                  <c:v>1599.3367730000002</c:v>
                </c:pt>
                <c:pt idx="3">
                  <c:v>1646.450235</c:v>
                </c:pt>
                <c:pt idx="4">
                  <c:v>1932.754807</c:v>
                </c:pt>
                <c:pt idx="5">
                  <c:v>2121.552079</c:v>
                </c:pt>
                <c:pt idx="6">
                  <c:v>2374.5360649999998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0870666756396208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714785651793"/>
          <c:y val="5.1162790697674418E-2"/>
          <c:w val="0.75303237095363085"/>
          <c:h val="0.77630560681074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'4.1'!$C$7</c:f>
              <c:strCache>
                <c:ptCount val="1"/>
                <c:pt idx="0">
                  <c:v>Noteringer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8604651162790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3F-47D6-AB5E-F5CF1A9E6A37}"/>
                </c:ext>
              </c:extLst>
            </c:dLbl>
            <c:dLbl>
              <c:idx val="1"/>
              <c:layout>
                <c:manualLayout>
                  <c:x val="0"/>
                  <c:y val="2.790697674418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3F-47D6-AB5E-F5CF1A9E6A37}"/>
                </c:ext>
              </c:extLst>
            </c:dLbl>
            <c:dLbl>
              <c:idx val="2"/>
              <c:layout>
                <c:manualLayout>
                  <c:x val="2.7777777777777779E-3"/>
                  <c:y val="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3F-47D6-AB5E-F5CF1A9E6A37}"/>
                </c:ext>
              </c:extLst>
            </c:dLbl>
            <c:dLbl>
              <c:idx val="3"/>
              <c:layout>
                <c:manualLayout>
                  <c:x val="5.5555555555554534E-3"/>
                  <c:y val="4.6511627906976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3F-47D6-AB5E-F5CF1A9E6A37}"/>
                </c:ext>
              </c:extLst>
            </c:dLbl>
            <c:dLbl>
              <c:idx val="4"/>
              <c:layout>
                <c:manualLayout>
                  <c:x val="5.5555555555554534E-3"/>
                  <c:y val="2.790697674418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3F-47D6-AB5E-F5CF1A9E6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'4.1'!$B$8:$B$12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'4.1'!$C$8:$C$12</c:f>
              <c:numCache>
                <c:formatCode>General</c:formatCode>
                <c:ptCount val="5"/>
                <c:pt idx="0">
                  <c:v>21</c:v>
                </c:pt>
                <c:pt idx="1">
                  <c:v>20</c:v>
                </c:pt>
                <c:pt idx="2">
                  <c:v>15</c:v>
                </c:pt>
                <c:pt idx="3">
                  <c:v>54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F-47D6-AB5E-F5CF1A9E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2643472"/>
        <c:axId val="1162642488"/>
      </c:barChart>
      <c:lineChart>
        <c:grouping val="standard"/>
        <c:varyColors val="0"/>
        <c:ser>
          <c:idx val="1"/>
          <c:order val="1"/>
          <c:tx>
            <c:strRef>
              <c:f>'4.1'!$D$7</c:f>
              <c:strCache>
                <c:ptCount val="1"/>
                <c:pt idx="0">
                  <c:v>Emisjoner, h. akse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'4.1'!$B$8:$B$12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'4.1'!$D$8:$D$12</c:f>
              <c:numCache>
                <c:formatCode>_-* #\ ##0_-;\-* #\ ##0_-;_-* "-"??_-;_-@_-</c:formatCode>
                <c:ptCount val="5"/>
                <c:pt idx="0">
                  <c:v>64.180999999999997</c:v>
                </c:pt>
                <c:pt idx="1">
                  <c:v>46.476868913662003</c:v>
                </c:pt>
                <c:pt idx="2">
                  <c:v>43.997999999999998</c:v>
                </c:pt>
                <c:pt idx="3">
                  <c:v>76.696148360262214</c:v>
                </c:pt>
                <c:pt idx="4">
                  <c:v>143.47517800000003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F-47D6-AB5E-F5CF1A9E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97192"/>
        <c:axId val="1098994568"/>
      </c:lineChart>
      <c:catAx>
        <c:axId val="11626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2642488"/>
        <c:crosses val="autoZero"/>
        <c:auto val="1"/>
        <c:lblAlgn val="ctr"/>
        <c:lblOffset val="100"/>
        <c:noMultiLvlLbl val="0"/>
      </c:catAx>
      <c:valAx>
        <c:axId val="1162642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989891961179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2643472"/>
        <c:crosses val="autoZero"/>
        <c:crossBetween val="between"/>
        <c:majorUnit val="20"/>
      </c:valAx>
      <c:valAx>
        <c:axId val="1098994568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8997192"/>
        <c:crosses val="max"/>
        <c:crossBetween val="between"/>
        <c:majorUnit val="25"/>
      </c:valAx>
      <c:catAx>
        <c:axId val="109899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8994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8676152323065"/>
          <c:y val="0.90777207373440272"/>
          <c:w val="0.54026453930100837"/>
          <c:h val="7.8306812576502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9610673665791"/>
          <c:y val="5.1162790697674418E-2"/>
          <c:w val="0.82392240100422232"/>
          <c:h val="0.75785607031679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'4.2'!$B$8</c:f>
              <c:strCache>
                <c:ptCount val="1"/>
                <c:pt idx="0">
                  <c:v>Nettotegning norske verdipapirfond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'4.2'!$C$7:$G$7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'4.2'!$C$8:$G$8</c:f>
              <c:numCache>
                <c:formatCode>_-* #\ ##0_-;\-* #\ ##0_-;_-* "-"??_-;_-@_-</c:formatCode>
                <c:ptCount val="5"/>
                <c:pt idx="0">
                  <c:v>60</c:v>
                </c:pt>
                <c:pt idx="1">
                  <c:v>32</c:v>
                </c:pt>
                <c:pt idx="2">
                  <c:v>47</c:v>
                </c:pt>
                <c:pt idx="3">
                  <c:v>54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5-4990-81D9-38069CBA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213728"/>
        <c:axId val="893205528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09136"/>
        <c:axId val="8932111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'4.2'!$C$7:$G$7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'4.2'!#REF!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145-4990-81D9-38069CBAED21}"/>
                  </c:ext>
                </c:extLst>
              </c15:ser>
            </c15:filteredLineSeries>
          </c:ext>
        </c:extLst>
      </c:lineChart>
      <c:catAx>
        <c:axId val="89320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3211104"/>
        <c:crosses val="autoZero"/>
        <c:auto val="1"/>
        <c:lblAlgn val="ctr"/>
        <c:lblOffset val="100"/>
        <c:noMultiLvlLbl val="0"/>
      </c:catAx>
      <c:valAx>
        <c:axId val="893211104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3209136"/>
        <c:crosses val="autoZero"/>
        <c:crossBetween val="between"/>
        <c:majorUnit val="30"/>
      </c:valAx>
      <c:valAx>
        <c:axId val="893205528"/>
        <c:scaling>
          <c:orientation val="minMax"/>
          <c:max val="1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3213728"/>
        <c:crosses val="max"/>
        <c:crossBetween val="between"/>
        <c:majorUnit val="30"/>
      </c:valAx>
      <c:catAx>
        <c:axId val="89321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205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06390505534636E-2"/>
          <c:y val="0.88803662332906064"/>
          <c:w val="0.84990003423485105"/>
          <c:h val="9.8009888298846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48093426967065E-2"/>
          <c:y val="5.0925925925925923E-2"/>
          <c:w val="0.86425937538481534"/>
          <c:h val="0.7130854476523768"/>
        </c:manualLayout>
      </c:layout>
      <c:lineChart>
        <c:grouping val="standard"/>
        <c:varyColors val="0"/>
        <c:ser>
          <c:idx val="0"/>
          <c:order val="0"/>
          <c:tx>
            <c:strRef>
              <c:f>'4.3'!$B$7</c:f>
              <c:strCache>
                <c:ptCount val="1"/>
                <c:pt idx="0">
                  <c:v>Driftsinntekter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'4.3'!$C$6:$W$6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'4.3'!$C$7:$W$7</c:f>
              <c:numCache>
                <c:formatCode>_-* #\ ##0.0_-;\-* #\ ##0.0_-;_-* "-"??_-;_-@_-</c:formatCode>
                <c:ptCount val="21"/>
                <c:pt idx="0">
                  <c:v>4.0249649999999999</c:v>
                </c:pt>
                <c:pt idx="1">
                  <c:v>3.3048950000000001</c:v>
                </c:pt>
                <c:pt idx="2">
                  <c:v>3.8792710000000001</c:v>
                </c:pt>
                <c:pt idx="3">
                  <c:v>4.7625989999999998</c:v>
                </c:pt>
                <c:pt idx="4">
                  <c:v>7.3708090000000004</c:v>
                </c:pt>
                <c:pt idx="5">
                  <c:v>12.055327</c:v>
                </c:pt>
                <c:pt idx="6">
                  <c:v>14.432879999999999</c:v>
                </c:pt>
                <c:pt idx="7">
                  <c:v>8.1502780000000001</c:v>
                </c:pt>
                <c:pt idx="8">
                  <c:v>6.7780139999999998</c:v>
                </c:pt>
                <c:pt idx="9">
                  <c:v>7.6882430000000008</c:v>
                </c:pt>
                <c:pt idx="10">
                  <c:v>6.2714300000000005</c:v>
                </c:pt>
                <c:pt idx="11">
                  <c:v>5.4726790000000003</c:v>
                </c:pt>
                <c:pt idx="12">
                  <c:v>6.4257560000000007</c:v>
                </c:pt>
                <c:pt idx="13">
                  <c:v>6.4309440000000002</c:v>
                </c:pt>
                <c:pt idx="14">
                  <c:v>5.853453</c:v>
                </c:pt>
                <c:pt idx="15">
                  <c:v>5.741784</c:v>
                </c:pt>
                <c:pt idx="16">
                  <c:v>6.9809489999999998</c:v>
                </c:pt>
                <c:pt idx="17">
                  <c:v>6.7454999999999998</c:v>
                </c:pt>
                <c:pt idx="18">
                  <c:v>6.9206159999999999</c:v>
                </c:pt>
                <c:pt idx="19">
                  <c:v>8.7229220000000005</c:v>
                </c:pt>
                <c:pt idx="20">
                  <c:v>11.855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64-4DF7-B0E3-25CB8C90A49D}"/>
            </c:ext>
          </c:extLst>
        </c:ser>
        <c:ser>
          <c:idx val="1"/>
          <c:order val="1"/>
          <c:tx>
            <c:strRef>
              <c:f>'4.3'!$B$8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'4.3'!$C$6:$W$6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'4.3'!$C$8:$W$8</c:f>
              <c:numCache>
                <c:formatCode>_-* #\ ##0.0_-;\-* #\ ##0.0_-;_-* "-"??_-;_-@_-</c:formatCode>
                <c:ptCount val="21"/>
                <c:pt idx="0">
                  <c:v>3.1332240000000002</c:v>
                </c:pt>
                <c:pt idx="1">
                  <c:v>2.9923670000000002</c:v>
                </c:pt>
                <c:pt idx="2">
                  <c:v>2.8709530000000001</c:v>
                </c:pt>
                <c:pt idx="3">
                  <c:v>3.0784150000000001</c:v>
                </c:pt>
                <c:pt idx="4">
                  <c:v>3.7679499999999999</c:v>
                </c:pt>
                <c:pt idx="5">
                  <c:v>6.0074949999999996</c:v>
                </c:pt>
                <c:pt idx="6">
                  <c:v>8.097289</c:v>
                </c:pt>
                <c:pt idx="7">
                  <c:v>6.8363770000000006</c:v>
                </c:pt>
                <c:pt idx="8">
                  <c:v>5.7785979999999997</c:v>
                </c:pt>
                <c:pt idx="9">
                  <c:v>5.9054129999999994</c:v>
                </c:pt>
                <c:pt idx="10">
                  <c:v>5.8163339999999994</c:v>
                </c:pt>
                <c:pt idx="11">
                  <c:v>4.8734539999999997</c:v>
                </c:pt>
                <c:pt idx="12">
                  <c:v>5.2108810000000005</c:v>
                </c:pt>
                <c:pt idx="13">
                  <c:v>5.0279120000000006</c:v>
                </c:pt>
                <c:pt idx="14">
                  <c:v>4.8953680000000004</c:v>
                </c:pt>
                <c:pt idx="15">
                  <c:v>4.6951879999999999</c:v>
                </c:pt>
                <c:pt idx="16">
                  <c:v>5.6777389999999999</c:v>
                </c:pt>
                <c:pt idx="17">
                  <c:v>5.61144</c:v>
                </c:pt>
                <c:pt idx="18">
                  <c:v>6.0726290000000001</c:v>
                </c:pt>
                <c:pt idx="19">
                  <c:v>6.7091419999999999</c:v>
                </c:pt>
                <c:pt idx="20">
                  <c:v>8.4350000000000005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4-4DF7-B0E3-25CB8C90A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18080"/>
        <c:axId val="238823656"/>
      </c:lineChart>
      <c:lineChart>
        <c:grouping val="standard"/>
        <c:varyColors val="0"/>
        <c:ser>
          <c:idx val="2"/>
          <c:order val="2"/>
          <c:tx>
            <c:strRef>
              <c:f>'4.3'!$B$9</c:f>
              <c:strCache>
                <c:ptCount val="1"/>
                <c:pt idx="0">
                  <c:v>Driftsresultat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'4.3'!$C$6:$W$6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'4.3'!$C$9:$W$9</c:f>
              <c:numCache>
                <c:formatCode>_-* #\ ##0.0_-;\-* #\ ##0.0_-;_-* "-"??_-;_-@_-</c:formatCode>
                <c:ptCount val="21"/>
                <c:pt idx="0">
                  <c:v>0.89174100000000001</c:v>
                </c:pt>
                <c:pt idx="1">
                  <c:v>0.31252800000000003</c:v>
                </c:pt>
                <c:pt idx="2">
                  <c:v>1.008318</c:v>
                </c:pt>
                <c:pt idx="3">
                  <c:v>1.6841839999999999</c:v>
                </c:pt>
                <c:pt idx="4">
                  <c:v>3.602859</c:v>
                </c:pt>
                <c:pt idx="5">
                  <c:v>6.0478320000000005</c:v>
                </c:pt>
                <c:pt idx="6">
                  <c:v>6.335591</c:v>
                </c:pt>
                <c:pt idx="7">
                  <c:v>1.313901</c:v>
                </c:pt>
                <c:pt idx="8">
                  <c:v>0.99941600000000008</c:v>
                </c:pt>
                <c:pt idx="9">
                  <c:v>1.7828299999999999</c:v>
                </c:pt>
                <c:pt idx="10">
                  <c:v>0.45519600000000005</c:v>
                </c:pt>
                <c:pt idx="11">
                  <c:v>0.59922500000000001</c:v>
                </c:pt>
                <c:pt idx="12">
                  <c:v>1.2148749999999999</c:v>
                </c:pt>
                <c:pt idx="13">
                  <c:v>1.4030319999999998</c:v>
                </c:pt>
                <c:pt idx="14">
                  <c:v>0.95808500000000008</c:v>
                </c:pt>
                <c:pt idx="15">
                  <c:v>1.0465960000000001</c:v>
                </c:pt>
                <c:pt idx="16">
                  <c:v>1.30321</c:v>
                </c:pt>
                <c:pt idx="17">
                  <c:v>1.1340599999999998</c:v>
                </c:pt>
                <c:pt idx="18">
                  <c:v>0.84798299999999993</c:v>
                </c:pt>
                <c:pt idx="19">
                  <c:v>2.0137800000000001</c:v>
                </c:pt>
                <c:pt idx="20">
                  <c:v>3.4209999999999998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64-4DF7-B0E3-25CB8C90A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42184"/>
        <c:axId val="248519824"/>
      </c:lineChart>
      <c:catAx>
        <c:axId val="2388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38823656"/>
        <c:crosses val="autoZero"/>
        <c:auto val="1"/>
        <c:lblAlgn val="ctr"/>
        <c:lblOffset val="100"/>
        <c:noMultiLvlLbl val="0"/>
      </c:catAx>
      <c:valAx>
        <c:axId val="238823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layout>
            <c:manualLayout>
              <c:xMode val="edge"/>
              <c:yMode val="edge"/>
              <c:x val="8.2932709574875182E-3"/>
              <c:y val="0.30333661417322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38818080"/>
        <c:crosses val="autoZero"/>
        <c:crossBetween val="between"/>
        <c:majorUnit val="4"/>
      </c:valAx>
      <c:valAx>
        <c:axId val="248519824"/>
        <c:scaling>
          <c:orientation val="minMax"/>
          <c:max val="16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7342184"/>
        <c:crosses val="max"/>
        <c:crossBetween val="between"/>
        <c:majorUnit val="4"/>
      </c:valAx>
      <c:catAx>
        <c:axId val="247342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51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9-46E2-A9CE-7333C428C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'2.3'!$C$5:$J$5</c15:sqref>
                  </c15:fullRef>
                </c:ext>
              </c:extLst>
              <c:f>'2.3'!$C$5:$H$5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'2.3'!$C$6:$J$6</c15:sqref>
                  </c15:fullRef>
                </c:ext>
              </c:extLst>
              <c:f>'2.3'!$C$6:$H$6</c:f>
              <c:numCache>
                <c:formatCode>0</c:formatCode>
                <c:ptCount val="6"/>
                <c:pt idx="0">
                  <c:v>42.77210145444397</c:v>
                </c:pt>
                <c:pt idx="1">
                  <c:v>47.229859854295391</c:v>
                </c:pt>
                <c:pt idx="2">
                  <c:v>40.870098371488197</c:v>
                </c:pt>
                <c:pt idx="3">
                  <c:v>42.237685642359693</c:v>
                </c:pt>
                <c:pt idx="4">
                  <c:v>47.673944345208362</c:v>
                </c:pt>
                <c:pt idx="5" formatCode="_-* #\ ##0_-;\-* #\ ##0_-;_-* &quot;-&quot;??_-;_-@_-">
                  <c:v>55.785115149133347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0-44DE-8121-26F198831A8E}"/>
            </c:ext>
          </c:extLst>
        </c:ser>
        <c:ser>
          <c:idx val="1"/>
          <c:order val="1"/>
          <c:tx>
            <c:strRef>
              <c:f>'2.3'!$B$7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9-46E2-A9CE-7333C428C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'2.3'!$C$5:$J$5</c15:sqref>
                  </c15:fullRef>
                </c:ext>
              </c:extLst>
              <c:f>'2.3'!$C$5:$H$5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'2.3'!$C$7:$J$7</c15:sqref>
                  </c15:fullRef>
                </c:ext>
              </c:extLst>
              <c:f>'2.3'!$C$7:$H$7</c:f>
              <c:numCache>
                <c:formatCode>0</c:formatCode>
                <c:ptCount val="6"/>
                <c:pt idx="0">
                  <c:v>34.975724876395184</c:v>
                </c:pt>
                <c:pt idx="1">
                  <c:v>38.412946042044894</c:v>
                </c:pt>
                <c:pt idx="2">
                  <c:v>33.998977808272727</c:v>
                </c:pt>
                <c:pt idx="3">
                  <c:v>37.17548131813345</c:v>
                </c:pt>
                <c:pt idx="4">
                  <c:v>36.858380157565577</c:v>
                </c:pt>
                <c:pt idx="5" formatCode="_-* #\ ##0_-;\-* #\ ##0_-;_-* &quot;-&quot;??_-;_-@_-">
                  <c:v>39.690005733794273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tx>
            <c:strRef>
              <c:f>'2.3'!$B$8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9-46E2-A9CE-7333C428C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'2.3'!$C$5:$J$5</c15:sqref>
                  </c15:fullRef>
                </c:ext>
              </c:extLst>
              <c:f>'2.3'!$C$5:$H$5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'2.3'!$C$8:$J$8</c15:sqref>
                  </c15:fullRef>
                </c:ext>
              </c:extLst>
              <c:f>'2.3'!$C$8:$H$8</c:f>
              <c:numCache>
                <c:formatCode>0</c:formatCode>
                <c:ptCount val="6"/>
                <c:pt idx="0">
                  <c:v>18.227714591841142</c:v>
                </c:pt>
                <c:pt idx="1">
                  <c:v>18.668092260808667</c:v>
                </c:pt>
                <c:pt idx="2">
                  <c:v>16.81209695352457</c:v>
                </c:pt>
                <c:pt idx="3">
                  <c:v>11.98504190568012</c:v>
                </c:pt>
                <c:pt idx="4">
                  <c:v>22.68653105211305</c:v>
                </c:pt>
                <c:pt idx="5" formatCode="_-* #\ ##0_-;\-* #\ ##0_-;_-* &quot;-&quot;??_-;_-@_-">
                  <c:v>28.851978475460989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42536"/>
        <c:axId val="514443192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0"/>
      </c:valAx>
      <c:valAx>
        <c:axId val="514443192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4442536"/>
        <c:crosses val="max"/>
        <c:crossBetween val="between"/>
        <c:majorUnit val="10"/>
      </c:valAx>
      <c:catAx>
        <c:axId val="5144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443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6586972083036"/>
          <c:y val="4.8834628190899003E-2"/>
          <c:w val="0.82173594846098785"/>
          <c:h val="0.76270285859106679"/>
        </c:manualLayout>
      </c:layout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2-46B9-9C6D-FFC4D90FD8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'2.4'!$C$5:$J$5</c15:sqref>
                  </c15:fullRef>
                </c:ext>
              </c:extLst>
              <c:f>'2.4'!$C$5:$H$5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'2.4'!$C$6:$J$6</c15:sqref>
                  </c15:fullRef>
                </c:ext>
              </c:extLst>
              <c:f>'2.4'!$C$6:$H$6</c:f>
              <c:numCache>
                <c:formatCode>0</c:formatCode>
                <c:ptCount val="6"/>
                <c:pt idx="0">
                  <c:v>8.7774901821409923</c:v>
                </c:pt>
                <c:pt idx="1">
                  <c:v>9.5102323822828065</c:v>
                </c:pt>
                <c:pt idx="2" formatCode="_-* #\ ##0_-;\-* #\ ##0_-;_-* &quot;-&quot;??_-;_-@_-">
                  <c:v>7.0303718663947956</c:v>
                </c:pt>
                <c:pt idx="3" formatCode="_-* #\ ##0_-;\-* #\ ##0_-;_-* &quot;-&quot;??_-;_-@_-">
                  <c:v>4.3658851604752931</c:v>
                </c:pt>
                <c:pt idx="4" formatCode="_-* #\ ##0_-;\-* #\ ##0_-;_-* &quot;-&quot;??_-;_-@_-">
                  <c:v>12.126837300591079</c:v>
                </c:pt>
                <c:pt idx="5" formatCode="_-* #\ ##0_-;\-* #\ ##0_-;_-* &quot;-&quot;??_-;_-@_-">
                  <c:v>18.320351421759121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52-48DF-96CD-3815CBF97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1"/>
          <c:tx>
            <c:strRef>
              <c:f>'2.4'!$B$7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2-46B9-9C6D-FFC4D90FD8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'2.4'!$C$5:$J$5</c15:sqref>
                  </c15:fullRef>
                </c:ext>
              </c:extLst>
              <c:f>'2.4'!$C$5:$H$5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'2.4'!$C$7:$J$7</c15:sqref>
                  </c15:fullRef>
                </c:ext>
              </c:extLst>
              <c:f>'2.4'!$C$7:$H$7</c:f>
              <c:numCache>
                <c:formatCode>0</c:formatCode>
                <c:ptCount val="6"/>
                <c:pt idx="0">
                  <c:v>29.83181246118491</c:v>
                </c:pt>
                <c:pt idx="1">
                  <c:v>31.142226279438123</c:v>
                </c:pt>
                <c:pt idx="2" formatCode="_-* #\ ##0_-;\-* #\ ##0_-;_-* &quot;-&quot;??_-;_-@_-">
                  <c:v>26.1895207068352</c:v>
                </c:pt>
                <c:pt idx="3" formatCode="_-* #\ ##0_-;\-* #\ ##0_-;_-* &quot;-&quot;??_-;_-@_-">
                  <c:v>16.505347576256082</c:v>
                </c:pt>
                <c:pt idx="4" formatCode="_-* #\ ##0_-;\-* #\ ##0_-;_-* &quot;-&quot;??_-;_-@_-">
                  <c:v>47.603481277376517</c:v>
                </c:pt>
                <c:pt idx="5" formatCode="_-* #\ ##0_-;\-* #\ ##0_-;_-* &quot;-&quot;??_-;_-@_-">
                  <c:v>62.168475125090893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52-48DF-96CD-3815CBF97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12480"/>
        <c:axId val="727820600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90759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1.7454545454545455E-2"/>
              <c:y val="0.360641107430938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5"/>
      </c:valAx>
      <c:valAx>
        <c:axId val="727820600"/>
        <c:scaling>
          <c:orientation val="minMax"/>
          <c:max val="65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57712480"/>
        <c:crosses val="max"/>
        <c:crossBetween val="between"/>
        <c:majorUnit val="15"/>
      </c:valAx>
      <c:catAx>
        <c:axId val="35771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82060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5000000000012E-2"/>
          <c:y val="5.5436507936507937E-2"/>
          <c:w val="0.85947837301587304"/>
          <c:h val="0.65762817460317469"/>
        </c:manualLayout>
      </c:layout>
      <c:lineChart>
        <c:grouping val="standard"/>
        <c:varyColors val="0"/>
        <c:ser>
          <c:idx val="0"/>
          <c:order val="0"/>
          <c:tx>
            <c:strRef>
              <c:f>'2.5'!$A$5</c:f>
              <c:strCache>
                <c:ptCount val="1"/>
                <c:pt idx="0">
                  <c:v>Inntekter fra corporate finance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'2.5'!$B$4:$M$4</c:f>
              <c:strCache>
                <c:ptCount val="12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</c:strCache>
            </c:strRef>
          </c:cat>
          <c:val>
            <c:numRef>
              <c:f>'2.5'!$B$5:$M$5</c:f>
              <c:numCache>
                <c:formatCode>General</c:formatCode>
                <c:ptCount val="12"/>
                <c:pt idx="0">
                  <c:v>0.98669899999999999</c:v>
                </c:pt>
                <c:pt idx="1">
                  <c:v>1.4868669999999999</c:v>
                </c:pt>
                <c:pt idx="2">
                  <c:v>1.6054409999999999</c:v>
                </c:pt>
                <c:pt idx="3">
                  <c:v>1.8182529999999999</c:v>
                </c:pt>
                <c:pt idx="4">
                  <c:v>1.237188</c:v>
                </c:pt>
                <c:pt idx="5">
                  <c:v>1.3652789999999999</c:v>
                </c:pt>
                <c:pt idx="6">
                  <c:v>1.143194</c:v>
                </c:pt>
                <c:pt idx="7">
                  <c:v>1.3004549999999999</c:v>
                </c:pt>
                <c:pt idx="8">
                  <c:v>1.01013</c:v>
                </c:pt>
                <c:pt idx="9">
                  <c:v>2.5328379999999999</c:v>
                </c:pt>
                <c:pt idx="10">
                  <c:v>3.157429</c:v>
                </c:pt>
                <c:pt idx="11">
                  <c:v>2.4082720000000002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99112"/>
        <c:axId val="8999040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'2.5'!$A$6</c15:sqref>
                        </c15:formulaRef>
                      </c:ext>
                    </c:extLst>
                    <c:strCache>
                      <c:ptCount val="1"/>
                      <c:pt idx="0">
                        <c:v>Sum driftsinntekter foretak med inntekter fra corporate finance</c:v>
                      </c:pt>
                    </c:strCache>
                  </c:strRef>
                </c:tx>
                <c:spPr>
                  <a:ln w="28575" cap="rnd">
                    <a:solidFill>
                      <a:srgbClr val="52A9FF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'2.5'!$B$4:$M$4</c15:sqref>
                        </c15:formulaRef>
                      </c:ext>
                    </c:extLst>
                    <c:strCache>
                      <c:ptCount val="12"/>
                      <c:pt idx="0">
                        <c:v>H1 2016</c:v>
                      </c:pt>
                      <c:pt idx="1">
                        <c:v>H2 2016</c:v>
                      </c:pt>
                      <c:pt idx="2">
                        <c:v>H1 2017</c:v>
                      </c:pt>
                      <c:pt idx="3">
                        <c:v>H2 2017</c:v>
                      </c:pt>
                      <c:pt idx="4">
                        <c:v>H1 2018</c:v>
                      </c:pt>
                      <c:pt idx="5">
                        <c:v>H2 2018</c:v>
                      </c:pt>
                      <c:pt idx="6">
                        <c:v>H1 2019</c:v>
                      </c:pt>
                      <c:pt idx="7">
                        <c:v>H2 2019</c:v>
                      </c:pt>
                      <c:pt idx="8">
                        <c:v>H1 2020</c:v>
                      </c:pt>
                      <c:pt idx="9">
                        <c:v>H2 2020</c:v>
                      </c:pt>
                      <c:pt idx="10">
                        <c:v>H1 2021</c:v>
                      </c:pt>
                      <c:pt idx="11">
                        <c:v>H2 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'2.5'!$B$6:$M$6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1.7014739999999999</c:v>
                      </c:pt>
                      <c:pt idx="1">
                        <c:v>2.1723119999999998</c:v>
                      </c:pt>
                      <c:pt idx="2">
                        <c:v>2.3420230000000002</c:v>
                      </c:pt>
                      <c:pt idx="3">
                        <c:v>2.5363560000000001</c:v>
                      </c:pt>
                      <c:pt idx="4">
                        <c:v>2.2464689999999998</c:v>
                      </c:pt>
                      <c:pt idx="5">
                        <c:v>2.457986</c:v>
                      </c:pt>
                      <c:pt idx="6">
                        <c:v>2.3065190000000002</c:v>
                      </c:pt>
                      <c:pt idx="7">
                        <c:v>2.494707</c:v>
                      </c:pt>
                      <c:pt idx="8">
                        <c:v>2.327124</c:v>
                      </c:pt>
                      <c:pt idx="9">
                        <c:v>4.0280950000000004</c:v>
                      </c:pt>
                      <c:pt idx="10">
                        <c:v>4.8276700000000003</c:v>
                      </c:pt>
                      <c:pt idx="11">
                        <c:v>4.1495100000000003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C61-4364-8291-F7A1CD0DA162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'2.5'!$A$7</c:f>
              <c:strCache>
                <c:ptCount val="1"/>
                <c:pt idx="0">
                  <c:v>Driftsinntekter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'2.5'!$B$4:$M$4</c:f>
              <c:strCache>
                <c:ptCount val="12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</c:strCache>
            </c:strRef>
          </c:cat>
          <c:val>
            <c:numRef>
              <c:f>'2.5'!$B$7:$M$7</c:f>
              <c:numCache>
                <c:formatCode>General</c:formatCode>
                <c:ptCount val="12"/>
                <c:pt idx="0">
                  <c:v>2.623691</c:v>
                </c:pt>
                <c:pt idx="1">
                  <c:v>3.118093</c:v>
                </c:pt>
                <c:pt idx="2">
                  <c:v>3.3534980000000001</c:v>
                </c:pt>
                <c:pt idx="3">
                  <c:v>3.6274510000000002</c:v>
                </c:pt>
                <c:pt idx="4">
                  <c:v>3.2803749999999998</c:v>
                </c:pt>
                <c:pt idx="5">
                  <c:v>3.465125</c:v>
                </c:pt>
                <c:pt idx="6">
                  <c:v>3.2911489999999999</c:v>
                </c:pt>
                <c:pt idx="7">
                  <c:v>3.608393</c:v>
                </c:pt>
                <c:pt idx="8">
                  <c:v>3.421081</c:v>
                </c:pt>
                <c:pt idx="9">
                  <c:v>5.3162310000000002</c:v>
                </c:pt>
                <c:pt idx="10">
                  <c:v>6.0632400000000004</c:v>
                </c:pt>
                <c:pt idx="11">
                  <c:v>5.7922520000000004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04912"/>
        <c:axId val="959604584"/>
      </c:lineChart>
      <c:catAx>
        <c:axId val="89989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904032"/>
        <c:crosses val="autoZero"/>
        <c:auto val="1"/>
        <c:lblAlgn val="ctr"/>
        <c:lblOffset val="100"/>
        <c:noMultiLvlLbl val="0"/>
      </c:catAx>
      <c:valAx>
        <c:axId val="899904032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layout>
            <c:manualLayout>
              <c:xMode val="edge"/>
              <c:yMode val="edge"/>
              <c:x val="1.058857923435678E-2"/>
              <c:y val="0.3424311721548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899112"/>
        <c:crosses val="autoZero"/>
        <c:crossBetween val="between"/>
        <c:majorUnit val="2"/>
      </c:valAx>
      <c:valAx>
        <c:axId val="959604584"/>
        <c:scaling>
          <c:orientation val="minMax"/>
          <c:max val="7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604912"/>
        <c:crosses val="max"/>
        <c:crossBetween val="between"/>
        <c:majorUnit val="2"/>
      </c:valAx>
      <c:catAx>
        <c:axId val="95960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960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90056366072651E-2"/>
          <c:y val="0.87838469010162346"/>
          <c:w val="0.91488611111111129"/>
          <c:h val="8.1257089417716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68789025031957E-2"/>
          <c:y val="3.6293504179859659E-2"/>
          <c:w val="0.87560667416572924"/>
          <c:h val="0.833900883549532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'2.6'!$A$8</c:f>
              <c:strCache>
                <c:ptCount val="1"/>
                <c:pt idx="0">
                  <c:v>Samlet resultat før skatt / eiendeler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'2.6'!$B$5:$D$5</c:f>
              <c:strCache>
                <c:ptCount val="3"/>
                <c:pt idx="0">
                  <c:v>Store</c:v>
                </c:pt>
                <c:pt idx="1">
                  <c:v>Mellomstore </c:v>
                </c:pt>
                <c:pt idx="2">
                  <c:v>Små </c:v>
                </c:pt>
              </c:strCache>
            </c:strRef>
          </c:cat>
          <c:val>
            <c:numRef>
              <c:f>'2.6'!$B$8:$D$8</c:f>
              <c:numCache>
                <c:formatCode>0.0</c:formatCode>
                <c:ptCount val="3"/>
                <c:pt idx="0">
                  <c:v>8.267880618185556</c:v>
                </c:pt>
                <c:pt idx="1">
                  <c:v>10.430704492697275</c:v>
                </c:pt>
                <c:pt idx="2">
                  <c:v>4.818283830175921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1-4B4C-8C42-2004C93C8E25}"/>
            </c:ext>
          </c:extLst>
        </c:ser>
        <c:ser>
          <c:idx val="1"/>
          <c:order val="1"/>
          <c:tx>
            <c:strRef>
              <c:f>'2.6'!$A$7</c:f>
              <c:strCache>
                <c:ptCount val="1"/>
                <c:pt idx="0">
                  <c:v>Driftsmargin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'2.6'!$B$5:$D$5</c:f>
              <c:strCache>
                <c:ptCount val="3"/>
                <c:pt idx="0">
                  <c:v>Store</c:v>
                </c:pt>
                <c:pt idx="1">
                  <c:v>Mellomstore </c:v>
                </c:pt>
                <c:pt idx="2">
                  <c:v>Små </c:v>
                </c:pt>
              </c:strCache>
            </c:strRef>
          </c:cat>
          <c:val>
            <c:numRef>
              <c:f>'2.6'!$B$7:$D$7</c:f>
              <c:numCache>
                <c:formatCode>0.0</c:formatCode>
                <c:ptCount val="3"/>
                <c:pt idx="0">
                  <c:v>28.617621823031424</c:v>
                </c:pt>
                <c:pt idx="1">
                  <c:v>32.053808147947613</c:v>
                </c:pt>
                <c:pt idx="2">
                  <c:v>6.8084631216706981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1-4B4C-8C42-2004C93C8E25}"/>
            </c:ext>
          </c:extLst>
        </c:ser>
        <c:ser>
          <c:idx val="3"/>
          <c:order val="2"/>
          <c:tx>
            <c:strRef>
              <c:f>'2.6'!$A$6</c:f>
              <c:strCache>
                <c:ptCount val="1"/>
                <c:pt idx="0">
                  <c:v>Resultatvekst fra 2020 til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'2.6'!$B$5:$D$5</c:f>
              <c:strCache>
                <c:ptCount val="3"/>
                <c:pt idx="0">
                  <c:v>Store</c:v>
                </c:pt>
                <c:pt idx="1">
                  <c:v>Mellomstore </c:v>
                </c:pt>
                <c:pt idx="2">
                  <c:v>Små </c:v>
                </c:pt>
              </c:strCache>
            </c:strRef>
          </c:cat>
          <c:val>
            <c:numRef>
              <c:f>'2.6'!$B$6:$D$6</c:f>
              <c:numCache>
                <c:formatCode>0.0</c:formatCode>
                <c:ptCount val="3"/>
                <c:pt idx="0">
                  <c:v>68.383121557383689</c:v>
                </c:pt>
                <c:pt idx="1">
                  <c:v>95.558130069690378</c:v>
                </c:pt>
                <c:pt idx="2">
                  <c:v>47.663796330962185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1-4B4C-8C42-2004C93C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16640"/>
        <c:axId val="757517296"/>
      </c:barChart>
      <c:lineChart>
        <c:grouping val="standard"/>
        <c:varyColors val="0"/>
        <c:ser>
          <c:idx val="0"/>
          <c:order val="3"/>
          <c:tx>
            <c:v>#REF!</c:v>
          </c:tx>
          <c:spPr>
            <a:ln w="0"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21-4B4C-8C42-2004C93C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717624"/>
        <c:axId val="626716640"/>
      </c:lineChart>
      <c:catAx>
        <c:axId val="75751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517296"/>
        <c:crosses val="autoZero"/>
        <c:auto val="0"/>
        <c:lblAlgn val="ctr"/>
        <c:lblOffset val="100"/>
        <c:noMultiLvlLbl val="0"/>
      </c:catAx>
      <c:valAx>
        <c:axId val="7575172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7.4287279262789246E-4"/>
              <c:y val="0.3919360259363577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516640"/>
        <c:crossesAt val="0"/>
        <c:crossBetween val="between"/>
        <c:majorUnit val="20"/>
      </c:valAx>
      <c:valAx>
        <c:axId val="626716640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26717624"/>
        <c:crosses val="max"/>
        <c:crossBetween val="between"/>
        <c:majorUnit val="20"/>
      </c:valAx>
      <c:catAx>
        <c:axId val="626717624"/>
        <c:scaling>
          <c:orientation val="minMax"/>
        </c:scaling>
        <c:delete val="1"/>
        <c:axPos val="b"/>
        <c:majorTickMark val="out"/>
        <c:minorTickMark val="none"/>
        <c:tickLblPos val="nextTo"/>
        <c:crossAx val="6267166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5115332573631417"/>
          <c:w val="0.9773016521498149"/>
          <c:h val="4.7510980445679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33717423838305E-2"/>
          <c:y val="4.0459870961161638E-2"/>
          <c:w val="0.90793457197913163"/>
          <c:h val="0.75053599826563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2.5339370127105739E-2"/>
                  <c:y val="1.0614764831417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572-45A6-A8CB-6130D7338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'2.7'!$A$7:$A$15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
drifts-
inntekter</c:v>
                </c:pt>
                <c:pt idx="6">
                  <c:v>Ordre-
formidling</c:v>
                </c:pt>
                <c:pt idx="7">
                  <c:v>Andre inntekter 
fra inv.- og 
tilleggstjenester</c:v>
                </c:pt>
                <c:pt idx="8">
                  <c:v>Netto-
inntekter fra
egenhandel</c:v>
                </c:pt>
              </c:strCache>
            </c:strRef>
          </c:cat>
          <c:val>
            <c:numRef>
              <c:f>'2.7'!$B$7:$B$15</c:f>
              <c:numCache>
                <c:formatCode>_-* #\ ##0_-;\-* #\ ##0_-;_-* "-"??_-;_-@_-</c:formatCode>
                <c:ptCount val="9"/>
                <c:pt idx="0">
                  <c:v>40.549862474866408</c:v>
                </c:pt>
                <c:pt idx="1">
                  <c:v>13.76858237407569</c:v>
                </c:pt>
                <c:pt idx="2">
                  <c:v>13.371892865906579</c:v>
                </c:pt>
                <c:pt idx="3">
                  <c:v>10.141528653205929</c:v>
                </c:pt>
                <c:pt idx="4">
                  <c:v>10.855855897099699</c:v>
                </c:pt>
                <c:pt idx="5">
                  <c:v>5.5565716320992076</c:v>
                </c:pt>
                <c:pt idx="6">
                  <c:v>3.4766871092619791</c:v>
                </c:pt>
                <c:pt idx="7">
                  <c:v>1.6583475558615739</c:v>
                </c:pt>
                <c:pt idx="8">
                  <c:v>0.6206714376229211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A-459E-B734-2CE8CBB37F6D}"/>
            </c:ext>
          </c:extLst>
        </c:ser>
        <c:ser>
          <c:idx val="1"/>
          <c:order val="1"/>
          <c:tx>
            <c:strRef>
              <c:f>'2.7'!$C$6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0260788303239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2-45A6-A8CB-6130D733847C}"/>
                </c:ext>
              </c:extLst>
            </c:dLbl>
            <c:dLbl>
              <c:idx val="8"/>
              <c:layout>
                <c:manualLayout>
                  <c:x val="-3.6199100181579817E-3"/>
                  <c:y val="6.3688588988504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2-45A6-A8CB-6130D7338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'2.7'!$A$7:$A$15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
drifts-
inntekter</c:v>
                </c:pt>
                <c:pt idx="6">
                  <c:v>Ordre-
formidling</c:v>
                </c:pt>
                <c:pt idx="7">
                  <c:v>Andre inntekter 
fra inv.- og 
tilleggstjenester</c:v>
                </c:pt>
                <c:pt idx="8">
                  <c:v>Netto-
inntekter fra
egenhandel</c:v>
                </c:pt>
              </c:strCache>
            </c:strRef>
          </c:cat>
          <c:val>
            <c:numRef>
              <c:f>'2.7'!$C$7:$C$15</c:f>
              <c:numCache>
                <c:formatCode>_-* #\ ##0_-;\-* #\ ##0_-;_-* "-"??_-;_-@_-</c:formatCode>
                <c:ptCount val="9"/>
                <c:pt idx="0">
                  <c:v>46.936255365867567</c:v>
                </c:pt>
                <c:pt idx="1">
                  <c:v>14.484645597162899</c:v>
                </c:pt>
                <c:pt idx="2">
                  <c:v>10.90183351310937</c:v>
                </c:pt>
                <c:pt idx="3">
                  <c:v>9.4970752795413294</c:v>
                </c:pt>
                <c:pt idx="4">
                  <c:v>8.9483000789844898</c:v>
                </c:pt>
                <c:pt idx="5">
                  <c:v>5.2290955111774364</c:v>
                </c:pt>
                <c:pt idx="6">
                  <c:v>3.186033949497836</c:v>
                </c:pt>
                <c:pt idx="7">
                  <c:v>1.364785198286161</c:v>
                </c:pt>
                <c:pt idx="8">
                  <c:v>-0.5480244936270886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'2.7'!$D$6</c:f>
              <c:strCache>
                <c:ptCount val="1"/>
                <c:pt idx="0">
                  <c:v>Prosentvis endring i inntekter innenfor kategori, fra 2020 til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'2.7'!$A$7:$A$14</c:f>
              <c:strCache>
                <c:ptCount val="8"/>
                <c:pt idx="0">
                  <c:v>Corporate 
finance</c:v>
                </c:pt>
                <c:pt idx="1">
                  <c:v>Ytelse av 
tilknyttede 
tjenester</c:v>
                </c:pt>
                <c:pt idx="2">
                  <c:v>Utførelse 
av ordre</c:v>
                </c:pt>
                <c:pt idx="3">
                  <c:v>Individuell 
portefølje-
forvaltning</c:v>
                </c:pt>
                <c:pt idx="4">
                  <c:v>Investerings-
rådgivning</c:v>
                </c:pt>
                <c:pt idx="5">
                  <c:v>Andre 
drifts-
inntekter</c:v>
                </c:pt>
                <c:pt idx="6">
                  <c:v>Ordre-
formidling</c:v>
                </c:pt>
                <c:pt idx="7">
                  <c:v>Andre inntekter 
fra inv.- og 
tilleggstjenester</c:v>
                </c:pt>
              </c:strCache>
            </c:strRef>
          </c:xVal>
          <c:yVal>
            <c:numRef>
              <c:f>'2.7'!$D$7:$D$15</c:f>
              <c:numCache>
                <c:formatCode>_-* #\ ##0_-;\-* #\ ##0_-;_-* "-"??_-;_-@_-</c:formatCode>
                <c:ptCount val="9"/>
                <c:pt idx="0">
                  <c:v>57.058263015641117</c:v>
                </c:pt>
                <c:pt idx="1">
                  <c:v>42.744828778624175</c:v>
                </c:pt>
                <c:pt idx="2">
                  <c:v>10.623754647603787</c:v>
                </c:pt>
                <c:pt idx="3">
                  <c:v>27.065659854395175</c:v>
                </c:pt>
                <c:pt idx="4">
                  <c:v>11.845420712485899</c:v>
                </c:pt>
                <c:pt idx="5">
                  <c:v>27.6913253483558</c:v>
                </c:pt>
                <c:pt idx="6">
                  <c:v>24.344485447823843</c:v>
                </c:pt>
                <c:pt idx="7">
                  <c:v>11.668449566927777</c:v>
                </c:pt>
                <c:pt idx="8">
                  <c:v>-219.80638023234374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185136"/>
        <c:axId val="736183168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818869393789073E-3"/>
              <c:y val="0.40703900850083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736183168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185136"/>
        <c:crosses val="max"/>
        <c:crossBetween val="midCat"/>
        <c:majorUnit val="20"/>
      </c:valAx>
      <c:valAx>
        <c:axId val="73618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18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25455321260602"/>
          <c:y val="0.93352867432500319"/>
          <c:w val="0.65420581525717969"/>
          <c:h val="5.279027460401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1390255637608E-2"/>
          <c:y val="4.3957866068347139E-2"/>
          <c:w val="0.89968074302401435"/>
          <c:h val="0.72251325051719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'2.8'!$A$7:$A$15</c:f>
              <c:strCache>
                <c:ptCount val="9"/>
                <c:pt idx="0">
                  <c:v>Utførelse 
av ordre</c:v>
                </c:pt>
                <c:pt idx="1">
                  <c:v>Ytelse av 
tilknyttede 
tjenester</c:v>
                </c:pt>
                <c:pt idx="2">
                  <c:v>Andre 
drifts-
inntekter</c:v>
                </c:pt>
                <c:pt idx="3">
                  <c:v>Corporate
finance</c:v>
                </c:pt>
                <c:pt idx="4">
                  <c:v>Investerings-
rådgivning</c:v>
                </c:pt>
                <c:pt idx="5">
                  <c:v>Netto-
inntekter fra
 egenhandel</c:v>
                </c:pt>
                <c:pt idx="6">
                  <c:v>Individuell 
portefølje-
forvaltning</c:v>
                </c:pt>
                <c:pt idx="7">
                  <c:v>Andre inntekter
 fra inv.- og
tilleggstjenester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'2.8'!$B$7:$B$15</c:f>
              <c:numCache>
                <c:formatCode>_-* #\ ##0_-;\-* #\ ##0_-;_-* "-"??_-;_-@_-</c:formatCode>
                <c:ptCount val="9"/>
                <c:pt idx="0">
                  <c:v>42.154957771319843</c:v>
                </c:pt>
                <c:pt idx="1">
                  <c:v>14.683243725586189</c:v>
                </c:pt>
                <c:pt idx="2">
                  <c:v>9.5572763437044745</c:v>
                </c:pt>
                <c:pt idx="3">
                  <c:v>8.7855417862559531</c:v>
                </c:pt>
                <c:pt idx="4">
                  <c:v>9.869278990763739</c:v>
                </c:pt>
                <c:pt idx="5">
                  <c:v>13.91619542124624</c:v>
                </c:pt>
                <c:pt idx="6">
                  <c:v>0.53414302204934494</c:v>
                </c:pt>
                <c:pt idx="7">
                  <c:v>0.36319210194172569</c:v>
                </c:pt>
                <c:pt idx="8">
                  <c:v>0.1361708371324922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05B-B245-375741F77D84}"/>
            </c:ext>
          </c:extLst>
        </c:ser>
        <c:ser>
          <c:idx val="1"/>
          <c:order val="1"/>
          <c:tx>
            <c:strRef>
              <c:f>'2.8'!$C$6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'2.8'!$A$7:$A$15</c:f>
              <c:strCache>
                <c:ptCount val="9"/>
                <c:pt idx="0">
                  <c:v>Utførelse 
av ordre</c:v>
                </c:pt>
                <c:pt idx="1">
                  <c:v>Ytelse av 
tilknyttede 
tjenester</c:v>
                </c:pt>
                <c:pt idx="2">
                  <c:v>Andre 
drifts-
inntekter</c:v>
                </c:pt>
                <c:pt idx="3">
                  <c:v>Corporate
finance</c:v>
                </c:pt>
                <c:pt idx="4">
                  <c:v>Investerings-
rådgivning</c:v>
                </c:pt>
                <c:pt idx="5">
                  <c:v>Netto-
inntekter fra
 egenhandel</c:v>
                </c:pt>
                <c:pt idx="6">
                  <c:v>Individuell 
portefølje-
forvaltning</c:v>
                </c:pt>
                <c:pt idx="7">
                  <c:v>Andre inntekter
 fra inv.- og
tilleggstjenester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'2.8'!$C$7:$C$15</c:f>
              <c:numCache>
                <c:formatCode>_-* #\ ##0_-;\-* #\ ##0_-;_-* "-"??_-;_-@_-</c:formatCode>
                <c:ptCount val="9"/>
                <c:pt idx="0">
                  <c:v>34.674050580400781</c:v>
                </c:pt>
                <c:pt idx="1">
                  <c:v>19.531843610343291</c:v>
                </c:pt>
                <c:pt idx="2">
                  <c:v>13.138385868019551</c:v>
                </c:pt>
                <c:pt idx="3">
                  <c:v>12.51126000537419</c:v>
                </c:pt>
                <c:pt idx="4">
                  <c:v>10.39241737764042</c:v>
                </c:pt>
                <c:pt idx="5">
                  <c:v>8.9536835765803211</c:v>
                </c:pt>
                <c:pt idx="6">
                  <c:v>0.53865370275541002</c:v>
                </c:pt>
                <c:pt idx="7" formatCode="_-* #\ ##0.0_-;\-* #\ ##0.0_-;_-* &quot;-&quot;??_-;_-@_-">
                  <c:v>0.17190199836716261</c:v>
                </c:pt>
                <c:pt idx="8" formatCode="_-* #\ ##0.0_-;\-* #\ ##0.0_-;_-* &quot;-&quot;??_-;_-@_-">
                  <c:v>8.7803280518875454E-2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'2.8'!$D$6</c:f>
              <c:strCache>
                <c:ptCount val="1"/>
                <c:pt idx="0">
                  <c:v>Prosentvis endring i inntekter innenfor kategorien, fra 2020 til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'2.8'!$A$7:$A$15</c:f>
              <c:strCache>
                <c:ptCount val="9"/>
                <c:pt idx="0">
                  <c:v>Utførelse 
av ordre</c:v>
                </c:pt>
                <c:pt idx="1">
                  <c:v>Ytelse av 
tilknyttede 
tjenester</c:v>
                </c:pt>
                <c:pt idx="2">
                  <c:v>Andre 
drifts-
inntekter</c:v>
                </c:pt>
                <c:pt idx="3">
                  <c:v>Corporate
finance</c:v>
                </c:pt>
                <c:pt idx="4">
                  <c:v>Investerings-
rådgivning</c:v>
                </c:pt>
                <c:pt idx="5">
                  <c:v>Netto-
inntekter fra
 egenhandel</c:v>
                </c:pt>
                <c:pt idx="6">
                  <c:v>Individuell 
portefølje-
forvaltning</c:v>
                </c:pt>
                <c:pt idx="7">
                  <c:v>Andre inntekter
 fra inv.- og
tilleggstjenester</c:v>
                </c:pt>
                <c:pt idx="8">
                  <c:v>Ordre-
formidling</c:v>
                </c:pt>
              </c:strCache>
            </c:strRef>
          </c:xVal>
          <c:yVal>
            <c:numRef>
              <c:f>'2.8'!$D$7:$D$15</c:f>
              <c:numCache>
                <c:formatCode>_-* #\ ##0_-;\-* #\ ##0_-;_-* "-"??_-;_-@_-</c:formatCode>
                <c:ptCount val="9"/>
                <c:pt idx="0">
                  <c:v>-4.2601229730612848</c:v>
                </c:pt>
                <c:pt idx="1">
                  <c:v>54.831091760051386</c:v>
                </c:pt>
                <c:pt idx="2">
                  <c:v>60.009148715185148</c:v>
                </c:pt>
                <c:pt idx="3">
                  <c:v>65.756071956864062</c:v>
                </c:pt>
                <c:pt idx="4">
                  <c:v>22.565460117115204</c:v>
                </c:pt>
                <c:pt idx="5">
                  <c:v>-25.110976268400115</c:v>
                </c:pt>
                <c:pt idx="6">
                  <c:v>17.378629891243413</c:v>
                </c:pt>
                <c:pt idx="7">
                  <c:v>-44.90889603429796</c:v>
                </c:pt>
                <c:pt idx="8">
                  <c:v>-24.947773501924132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7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762283076209776E-3"/>
              <c:y val="0.24197869615957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70"/>
          <c:min val="-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26129206144464E-2"/>
          <c:y val="4.0459764255984902E-2"/>
          <c:w val="0.89126172800593484"/>
          <c:h val="0.76787562672531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'2.9'!$A$8:$A$16</c:f>
              <c:strCache>
                <c:ptCount val="9"/>
                <c:pt idx="0">
                  <c:v>Utførelse 
av ordre</c:v>
                </c:pt>
                <c:pt idx="1">
                  <c:v>Netto-
inntekter 
fra egenhandel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av
tilknyttede
tjenester</c:v>
                </c:pt>
                <c:pt idx="5">
                  <c:v>Individuell
portefølje-
forvaltning</c:v>
                </c:pt>
                <c:pt idx="6">
                  <c:v>Andre inntekter
fra inv.- og 
tilleggstjenester</c:v>
                </c:pt>
                <c:pt idx="7">
                  <c:v>Investerings-
rådgivning</c:v>
                </c:pt>
                <c:pt idx="8">
                  <c:v>Ordre-
formidling</c:v>
                </c:pt>
              </c:strCache>
            </c:strRef>
          </c:cat>
          <c:val>
            <c:numRef>
              <c:f>'2.9'!$B$8:$B$16</c:f>
              <c:numCache>
                <c:formatCode>_-* #\ ##0_-;\-* #\ ##0_-;_-* "-"??_-;_-@_-</c:formatCode>
                <c:ptCount val="9"/>
                <c:pt idx="0">
                  <c:v>21.028940117203192</c:v>
                </c:pt>
                <c:pt idx="1">
                  <c:v>20.932869010849139</c:v>
                </c:pt>
                <c:pt idx="2">
                  <c:v>20.077691180102679</c:v>
                </c:pt>
                <c:pt idx="3">
                  <c:v>12.376385075988249</c:v>
                </c:pt>
                <c:pt idx="4">
                  <c:v>6.2845815921452139</c:v>
                </c:pt>
                <c:pt idx="5">
                  <c:v>8.2368065018035264</c:v>
                </c:pt>
                <c:pt idx="6">
                  <c:v>4.6566634354691878</c:v>
                </c:pt>
                <c:pt idx="7">
                  <c:v>6.1564104762018612</c:v>
                </c:pt>
                <c:pt idx="8">
                  <c:v>0.2485334339913666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8-4EED-A17D-19FF26C01816}"/>
            </c:ext>
          </c:extLst>
        </c:ser>
        <c:ser>
          <c:idx val="1"/>
          <c:order val="1"/>
          <c:tx>
            <c:strRef>
              <c:f>'2.9'!$C$7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60848809930371E-3"/>
                  <c:y val="1.546192312721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8-45B1-A448-AF45346A9006}"/>
                </c:ext>
              </c:extLst>
            </c:dLbl>
            <c:dLbl>
              <c:idx val="5"/>
              <c:layout>
                <c:manualLayout>
                  <c:x val="0"/>
                  <c:y val="1.855430775265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A9-4B1D-B9DB-9EF90B425399}"/>
                </c:ext>
              </c:extLst>
            </c:dLbl>
            <c:dLbl>
              <c:idx val="6"/>
              <c:layout>
                <c:manualLayout>
                  <c:x val="0"/>
                  <c:y val="1.23695385017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9-4B1D-B9DB-9EF90B425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'2.9'!$A$8:$A$16</c:f>
              <c:strCache>
                <c:ptCount val="9"/>
                <c:pt idx="0">
                  <c:v>Utførelse 
av ordre</c:v>
                </c:pt>
                <c:pt idx="1">
                  <c:v>Netto-
inntekter 
fra egenhandel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av
tilknyttede
tjenester</c:v>
                </c:pt>
                <c:pt idx="5">
                  <c:v>Individuell
portefølje-
forvaltning</c:v>
                </c:pt>
                <c:pt idx="6">
                  <c:v>Andre inntekter
fra inv.- og 
tilleggstjenester</c:v>
                </c:pt>
                <c:pt idx="7">
                  <c:v>Investerings-
rådgivning</c:v>
                </c:pt>
                <c:pt idx="8">
                  <c:v>Ordre-
formidling</c:v>
                </c:pt>
              </c:strCache>
            </c:strRef>
          </c:cat>
          <c:val>
            <c:numRef>
              <c:f>'2.9'!$C$8:$C$16</c:f>
              <c:numCache>
                <c:formatCode>_-* #\ ##0_-;\-* #\ ##0_-;_-* "-"??_-;_-@_-</c:formatCode>
                <c:ptCount val="9"/>
                <c:pt idx="0">
                  <c:v>23.20407027789911</c:v>
                </c:pt>
                <c:pt idx="1">
                  <c:v>19.287639350449489</c:v>
                </c:pt>
                <c:pt idx="2">
                  <c:v>14.78350678955524</c:v>
                </c:pt>
                <c:pt idx="3">
                  <c:v>14.67107845265296</c:v>
                </c:pt>
                <c:pt idx="4">
                  <c:v>11.40740077911331</c:v>
                </c:pt>
                <c:pt idx="5">
                  <c:v>6.5672899986621998</c:v>
                </c:pt>
                <c:pt idx="6">
                  <c:v>6.0865680474945494</c:v>
                </c:pt>
                <c:pt idx="7">
                  <c:v>3.8290531124221352</c:v>
                </c:pt>
                <c:pt idx="8">
                  <c:v>0.1629723607027081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'2.9'!$D$7</c:f>
              <c:strCache>
                <c:ptCount val="1"/>
                <c:pt idx="0">
                  <c:v>Prosentvis endring i inntekter innenfor kategorien, fra 2020 til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1.1796509285958294E-2"/>
                  <c:y val="-3.0923846254428257E-3"/>
                </c:manualLayout>
              </c:layout>
              <c:tx>
                <c:rich>
                  <a:bodyPr/>
                  <a:lstStyle/>
                  <a:p>
                    <a:fld id="{01EA7D96-20F7-46AC-8E71-C863EED85B52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{01EA7D96-20F7-46AC-8E71-C863EED85B52}</c15:txfldGUID>
                      <c15:f>'2.9'!$E$12</c15:f>
                      <c15:dlblFieldTableCache>
                        <c:ptCount val="1"/>
                        <c:pt idx="0">
                          <c:v>108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A8-45B1-A448-AF45346A9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'2.9'!$A$8:$A$16</c:f>
              <c:strCache>
                <c:ptCount val="9"/>
                <c:pt idx="0">
                  <c:v>Utførelse 
av ordre</c:v>
                </c:pt>
                <c:pt idx="1">
                  <c:v>Netto-
inntekter 
fra egenhandel</c:v>
                </c:pt>
                <c:pt idx="2">
                  <c:v>Andre 
drifts-
inntekter</c:v>
                </c:pt>
                <c:pt idx="3">
                  <c:v>Corporate 
finance</c:v>
                </c:pt>
                <c:pt idx="4">
                  <c:v>Ytelse av
tilknyttede
tjenester</c:v>
                </c:pt>
                <c:pt idx="5">
                  <c:v>Individuell
portefølje-
forvaltning</c:v>
                </c:pt>
                <c:pt idx="6">
                  <c:v>Andre inntekter
fra inv.- og 
tilleggstjenester</c:v>
                </c:pt>
                <c:pt idx="7">
                  <c:v>Investerings-
rådgivning</c:v>
                </c:pt>
                <c:pt idx="8">
                  <c:v>Ordre-
formidling</c:v>
                </c:pt>
              </c:strCache>
            </c:strRef>
          </c:xVal>
          <c:yVal>
            <c:numRef>
              <c:f>'2.9'!$D$8:$D$16</c:f>
              <c:numCache>
                <c:formatCode>_-* #\ ##0_-;\-* #\ ##0_-;_-* "-"??_-;_-@_-</c:formatCode>
                <c:ptCount val="9"/>
                <c:pt idx="0">
                  <c:v>26.71803276705635</c:v>
                </c:pt>
                <c:pt idx="1">
                  <c:v>5.813713291403797</c:v>
                </c:pt>
                <c:pt idx="2">
                  <c:v>-15.441877906674758</c:v>
                </c:pt>
                <c:pt idx="3">
                  <c:v>36.131885657445025</c:v>
                </c:pt>
                <c:pt idx="4">
                  <c:v>60</c:v>
                </c:pt>
                <c:pt idx="5">
                  <c:v>-8.4372211088019213</c:v>
                </c:pt>
                <c:pt idx="6">
                  <c:v>50.102963266420865</c:v>
                </c:pt>
                <c:pt idx="7">
                  <c:v>-28.574143622669261</c:v>
                </c:pt>
                <c:pt idx="8">
                  <c:v>-24.695527581619075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60"/>
          <c:min val="-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831430359261002E-3"/>
              <c:y val="0.4031163430885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15"/>
      </c:valAx>
      <c:valAx>
        <c:axId val="921570824"/>
        <c:scaling>
          <c:orientation val="minMax"/>
          <c:max val="6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15"/>
      </c:valAx>
      <c:val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61279552810122"/>
          <c:y val="0.95214163540062235"/>
          <c:w val="0.71063874846776964"/>
          <c:h val="4.7729617472021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13</xdr:row>
      <xdr:rowOff>106362</xdr:rowOff>
    </xdr:from>
    <xdr:to>
      <xdr:col>4</xdr:col>
      <xdr:colOff>550549</xdr:colOff>
      <xdr:row>30</xdr:row>
      <xdr:rowOff>38187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123E1B8-58E9-42B1-BA3A-8641DCC91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1042986</xdr:colOff>
      <xdr:row>17</xdr:row>
      <xdr:rowOff>138111</xdr:rowOff>
    </xdr:from>
    <xdr:to>
      <xdr:col>7</xdr:col>
      <xdr:colOff>685800</xdr:colOff>
      <xdr:row>40</xdr:row>
      <xdr:rowOff>95249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1472385-87EB-4D3C-8885-239AFA6DE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14</xdr:row>
      <xdr:rowOff>157162</xdr:rowOff>
    </xdr:from>
    <xdr:to>
      <xdr:col>3</xdr:col>
      <xdr:colOff>714375</xdr:colOff>
      <xdr:row>31</xdr:row>
      <xdr:rowOff>79462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0F957A-5CF4-4305-84AB-51AFA7B2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685798</xdr:colOff>
      <xdr:row>15</xdr:row>
      <xdr:rowOff>82549</xdr:rowOff>
    </xdr:from>
    <xdr:to>
      <xdr:col>3</xdr:col>
      <xdr:colOff>704850</xdr:colOff>
      <xdr:row>32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A3E58E-702D-4773-8AE5-B93775BC4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15</xdr:row>
      <xdr:rowOff>95249</xdr:rowOff>
    </xdr:from>
    <xdr:to>
      <xdr:col>4</xdr:col>
      <xdr:colOff>517525</xdr:colOff>
      <xdr:row>32</xdr:row>
      <xdr:rowOff>31749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344548-4F1F-47FC-8594-32415752A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16</xdr:row>
      <xdr:rowOff>157162</xdr:rowOff>
    </xdr:from>
    <xdr:to>
      <xdr:col>6</xdr:col>
      <xdr:colOff>28575</xdr:colOff>
      <xdr:row>34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4C6B46-5FAF-458B-B6B5-54928D119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795337</xdr:colOff>
      <xdr:row>11</xdr:row>
      <xdr:rowOff>100012</xdr:rowOff>
    </xdr:from>
    <xdr:to>
      <xdr:col>6</xdr:col>
      <xdr:colOff>1042987</xdr:colOff>
      <xdr:row>28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D423EF-9474-42E9-A86C-BA684873F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57150</xdr:rowOff>
    </xdr:from>
    <xdr:to>
      <xdr:col>6</xdr:col>
      <xdr:colOff>38100</xdr:colOff>
      <xdr:row>35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C455B1-7E7D-4123-9522-49EC4C83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15</xdr:row>
      <xdr:rowOff>120649</xdr:rowOff>
    </xdr:from>
    <xdr:to>
      <xdr:col>3</xdr:col>
      <xdr:colOff>371475</xdr:colOff>
      <xdr:row>34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C99F28-BE14-4C00-9F68-EAB845D3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14</xdr:row>
      <xdr:rowOff>88899</xdr:rowOff>
    </xdr:from>
    <xdr:to>
      <xdr:col>4</xdr:col>
      <xdr:colOff>295275</xdr:colOff>
      <xdr:row>33</xdr:row>
      <xdr:rowOff>120649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EB70AC-1098-4B9E-BEEA-2BDD8E10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738187</xdr:colOff>
      <xdr:row>14</xdr:row>
      <xdr:rowOff>100011</xdr:rowOff>
    </xdr:from>
    <xdr:to>
      <xdr:col>7</xdr:col>
      <xdr:colOff>485775</xdr:colOff>
      <xdr:row>35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1C0EEE-13D3-48CE-87B7-9B8B4129A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12</xdr:row>
      <xdr:rowOff>38100</xdr:rowOff>
    </xdr:from>
    <xdr:to>
      <xdr:col>6</xdr:col>
      <xdr:colOff>223837</xdr:colOff>
      <xdr:row>28</xdr:row>
      <xdr:rowOff>157162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204DC75A-DF41-44AF-88EB-CF830E13E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16</xdr:row>
      <xdr:rowOff>65087</xdr:rowOff>
    </xdr:from>
    <xdr:to>
      <xdr:col>10</xdr:col>
      <xdr:colOff>0</xdr:colOff>
      <xdr:row>40</xdr:row>
      <xdr:rowOff>142876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C3A2FD-55F8-458C-8A2F-D61488ED3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738186</xdr:colOff>
      <xdr:row>21</xdr:row>
      <xdr:rowOff>61911</xdr:rowOff>
    </xdr:from>
    <xdr:to>
      <xdr:col>8</xdr:col>
      <xdr:colOff>0</xdr:colOff>
      <xdr:row>44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B2950C-9139-4BC9-810C-D371EFF6B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144462</xdr:colOff>
      <xdr:row>13</xdr:row>
      <xdr:rowOff>46037</xdr:rowOff>
    </xdr:from>
    <xdr:to>
      <xdr:col>6</xdr:col>
      <xdr:colOff>677862</xdr:colOff>
      <xdr:row>30</xdr:row>
      <xdr:rowOff>30162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0EDFE19-2265-4CB0-8C61-361A7AEAE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6</xdr:col>
      <xdr:colOff>571500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5E01CB-BB9E-4FDB-A278-7F26F8E9C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16567</xdr:colOff>
      <xdr:row>10</xdr:row>
      <xdr:rowOff>28160</xdr:rowOff>
    </xdr:from>
    <xdr:to>
      <xdr:col>8</xdr:col>
      <xdr:colOff>397566</xdr:colOff>
      <xdr:row>26</xdr:row>
      <xdr:rowOff>120926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D02F42-E792-49BF-8CE5-32FFEBCCD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13</xdr:row>
      <xdr:rowOff>44450</xdr:rowOff>
    </xdr:from>
    <xdr:to>
      <xdr:col>5</xdr:col>
      <xdr:colOff>15875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DF5C20-2790-4C11-8898-22AE69EB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168275</xdr:colOff>
      <xdr:row>13</xdr:row>
      <xdr:rowOff>111124</xdr:rowOff>
    </xdr:from>
    <xdr:to>
      <xdr:col>4</xdr:col>
      <xdr:colOff>600075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52E443-4340-4314-BF31-01B8D34031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1500982</xdr:colOff>
      <xdr:row>8</xdr:row>
      <xdr:rowOff>140494</xdr:rowOff>
    </xdr:from>
    <xdr:to>
      <xdr:col>5</xdr:col>
      <xdr:colOff>575951</xdr:colOff>
      <xdr:row>23</xdr:row>
      <xdr:rowOff>160181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9E62A2-BA41-4DAC-A422-5118A0EB8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10</xdr:row>
      <xdr:rowOff>123825</xdr:rowOff>
    </xdr:from>
    <xdr:to>
      <xdr:col>6</xdr:col>
      <xdr:colOff>228600</xdr:colOff>
      <xdr:row>26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A1F2D0-A788-471B-9942-014F1EF68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7</xdr:row>
      <xdr:rowOff>198436</xdr:rowOff>
    </xdr:from>
    <xdr:to>
      <xdr:col>13</xdr:col>
      <xdr:colOff>38099</xdr:colOff>
      <xdr:row>17</xdr:row>
      <xdr:rowOff>85726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B5E56D1-760E-4E10-BF4E-F4C3A384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665162</xdr:colOff>
      <xdr:row>6</xdr:row>
      <xdr:rowOff>84136</xdr:rowOff>
    </xdr:from>
    <xdr:to>
      <xdr:col>13</xdr:col>
      <xdr:colOff>28575</xdr:colOff>
      <xdr:row>14</xdr:row>
      <xdr:rowOff>219074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81DE1EF-48BA-4595-9434-EAB356CAB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207962</xdr:colOff>
      <xdr:row>7</xdr:row>
      <xdr:rowOff>106362</xdr:rowOff>
    </xdr:from>
    <xdr:to>
      <xdr:col>13</xdr:col>
      <xdr:colOff>266700</xdr:colOff>
      <xdr:row>18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51D44FB-CE82-456B-A59D-2999BD980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9AE2-2F2E-4A8A-94E4-F6ED94658BD8}">
  <dimension ref="A1:H42"/>
  <sheetViews>
    <sheetView tabSelected="1" zoomScaleNormal="100" workbookViewId="0">
      <selection activeCell="A34" sqref="A34:XFD1048576"/>
    </sheetView>
  </sheetViews>
  <sheetFormatPr baseColWidth="10" defaultColWidth="0" defaultRowHeight="14.5" zeroHeight="1" x14ac:dyDescent="0.35"/>
  <cols>
    <col min="1" max="1" width="39.7265625" style="41" customWidth="1"/>
    <col min="2" max="10" width="11.453125" style="41" customWidth="1"/>
    <col min="11" max="16384" width="11.453125" style="41" hidden="1"/>
  </cols>
  <sheetData>
    <row r="1" spans="1:8" s="38" customFormat="1" ht="20.5" x14ac:dyDescent="0.55000000000000004">
      <c r="A1" s="35" t="s">
        <v>0</v>
      </c>
      <c r="B1" s="36" t="s">
        <v>1</v>
      </c>
      <c r="C1" s="37"/>
    </row>
    <row r="2" spans="1:8" s="38" customFormat="1" ht="20.5" x14ac:dyDescent="0.55000000000000004">
      <c r="A2" s="35" t="s">
        <v>2</v>
      </c>
      <c r="B2" s="36" t="s">
        <v>3</v>
      </c>
      <c r="C2" s="37"/>
    </row>
    <row r="3" spans="1:8" s="38" customFormat="1" x14ac:dyDescent="0.35"/>
    <row r="4" spans="1:8" s="38" customFormat="1" ht="18.5" x14ac:dyDescent="0.45">
      <c r="A4" s="39" t="s">
        <v>4</v>
      </c>
      <c r="B4" s="40"/>
      <c r="C4" s="40"/>
      <c r="D4" s="40"/>
      <c r="E4" s="40"/>
      <c r="F4" s="40"/>
      <c r="G4" s="40"/>
    </row>
    <row r="5" spans="1:8" s="38" customFormat="1" x14ac:dyDescent="0.35">
      <c r="A5" s="40"/>
      <c r="B5" s="40"/>
      <c r="C5" s="40"/>
      <c r="D5" s="40">
        <v>2017</v>
      </c>
      <c r="E5" s="40">
        <v>2018</v>
      </c>
      <c r="F5" s="40">
        <v>2019</v>
      </c>
      <c r="G5" s="40">
        <v>2020</v>
      </c>
      <c r="H5" s="40">
        <v>2021</v>
      </c>
    </row>
    <row r="6" spans="1:8" s="38" customFormat="1" x14ac:dyDescent="0.35">
      <c r="A6" s="40" t="s">
        <v>5</v>
      </c>
      <c r="B6" s="40"/>
      <c r="C6" s="40"/>
      <c r="D6" s="40">
        <v>83</v>
      </c>
      <c r="E6" s="40">
        <v>75</v>
      </c>
      <c r="F6" s="40">
        <v>85</v>
      </c>
      <c r="G6" s="40">
        <v>80</v>
      </c>
      <c r="H6" s="40">
        <v>80</v>
      </c>
    </row>
    <row r="7" spans="1:8" s="38" customFormat="1" x14ac:dyDescent="0.35">
      <c r="A7" s="40" t="s">
        <v>6</v>
      </c>
      <c r="B7" s="40"/>
      <c r="C7" s="40"/>
      <c r="D7" s="40">
        <v>23</v>
      </c>
      <c r="E7" s="40">
        <v>21</v>
      </c>
      <c r="F7" s="40">
        <v>18</v>
      </c>
      <c r="G7" s="40">
        <v>18</v>
      </c>
      <c r="H7" s="40">
        <v>15</v>
      </c>
    </row>
    <row r="8" spans="1:8" s="38" customFormat="1" x14ac:dyDescent="0.35">
      <c r="A8" s="40" t="s">
        <v>7</v>
      </c>
      <c r="B8" s="40"/>
      <c r="C8" s="40"/>
      <c r="D8" s="40">
        <v>19</v>
      </c>
      <c r="E8" s="40">
        <v>22</v>
      </c>
      <c r="F8" s="40">
        <v>25</v>
      </c>
      <c r="G8" s="40">
        <v>24</v>
      </c>
      <c r="H8" s="40">
        <v>19</v>
      </c>
    </row>
    <row r="9" spans="1:8" s="38" customFormat="1" x14ac:dyDescent="0.35">
      <c r="A9" s="40" t="s">
        <v>8</v>
      </c>
      <c r="B9" s="40"/>
      <c r="C9" s="40"/>
      <c r="D9" s="40">
        <v>125</v>
      </c>
      <c r="E9" s="40">
        <v>118</v>
      </c>
      <c r="F9" s="40">
        <v>128</v>
      </c>
      <c r="G9" s="40">
        <v>122</v>
      </c>
      <c r="H9" s="40">
        <v>114</v>
      </c>
    </row>
    <row r="10" spans="1:8" s="38" customFormat="1" x14ac:dyDescent="0.35">
      <c r="A10" s="40" t="s">
        <v>133</v>
      </c>
      <c r="D10" s="40">
        <v>8</v>
      </c>
      <c r="E10" s="40">
        <v>8</v>
      </c>
      <c r="F10" s="40">
        <v>11</v>
      </c>
      <c r="G10" s="40">
        <v>8</v>
      </c>
      <c r="H10" s="40">
        <v>7</v>
      </c>
    </row>
    <row r="11" spans="1:8" s="38" customFormat="1" x14ac:dyDescent="0.35"/>
    <row r="12" spans="1:8" s="38" customFormat="1" x14ac:dyDescent="0.35"/>
    <row r="13" spans="1:8" s="38" customFormat="1" ht="18.5" x14ac:dyDescent="0.45">
      <c r="A13" s="39" t="s">
        <v>9</v>
      </c>
    </row>
    <row r="14" spans="1:8" s="38" customFormat="1" x14ac:dyDescent="0.35"/>
    <row r="15" spans="1:8" s="38" customFormat="1" x14ac:dyDescent="0.35"/>
    <row r="16" spans="1:8" s="38" customFormat="1" x14ac:dyDescent="0.35"/>
    <row r="17" s="38" customFormat="1" x14ac:dyDescent="0.35"/>
    <row r="18" s="38" customFormat="1" x14ac:dyDescent="0.35"/>
    <row r="19" s="38" customFormat="1" x14ac:dyDescent="0.35"/>
    <row r="20" s="38" customFormat="1" x14ac:dyDescent="0.35"/>
    <row r="21" s="38" customFormat="1" x14ac:dyDescent="0.35"/>
    <row r="22" s="38" customFormat="1" x14ac:dyDescent="0.35"/>
    <row r="23" s="38" customFormat="1" x14ac:dyDescent="0.35"/>
    <row r="24" s="38" customFormat="1" x14ac:dyDescent="0.35"/>
    <row r="25" s="38" customFormat="1" x14ac:dyDescent="0.35"/>
    <row r="26" s="38" customFormat="1" x14ac:dyDescent="0.35"/>
    <row r="27" s="38" customFormat="1" x14ac:dyDescent="0.35"/>
    <row r="28" s="38" customFormat="1" x14ac:dyDescent="0.35"/>
    <row r="29" s="38" customFormat="1" x14ac:dyDescent="0.35"/>
    <row r="30" s="38" customFormat="1" x14ac:dyDescent="0.35"/>
    <row r="31" s="38" customFormat="1" x14ac:dyDescent="0.35"/>
    <row r="32" s="38" customFormat="1" x14ac:dyDescent="0.35"/>
    <row r="33" s="38" customFormat="1" x14ac:dyDescent="0.35"/>
    <row r="34" s="38" customFormat="1" hidden="1" x14ac:dyDescent="0.35"/>
    <row r="35" s="38" customFormat="1" hidden="1" x14ac:dyDescent="0.35"/>
    <row r="36" s="38" customFormat="1" hidden="1" x14ac:dyDescent="0.35"/>
    <row r="37" s="38" customFormat="1" hidden="1" x14ac:dyDescent="0.35"/>
    <row r="38" s="38" customFormat="1" hidden="1" x14ac:dyDescent="0.35"/>
    <row r="39" s="38" customFormat="1" hidden="1" x14ac:dyDescent="0.35"/>
    <row r="40" s="38" customFormat="1" hidden="1" x14ac:dyDescent="0.35"/>
    <row r="41" s="38" customFormat="1" hidden="1" x14ac:dyDescent="0.35"/>
    <row r="42" s="38" customFormat="1" hidden="1" x14ac:dyDescent="0.35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C005-BA17-4FB1-A616-567A777B739E}">
  <dimension ref="A1:N44"/>
  <sheetViews>
    <sheetView workbookViewId="0"/>
  </sheetViews>
  <sheetFormatPr baseColWidth="10" defaultColWidth="0" defaultRowHeight="12.5" zeroHeight="1" x14ac:dyDescent="0.25"/>
  <cols>
    <col min="1" max="1" width="36.81640625" style="22" customWidth="1"/>
    <col min="2" max="14" width="11.453125" style="22" customWidth="1"/>
    <col min="15" max="15" width="11.453125" style="2" customWidth="1"/>
    <col min="16" max="16384" width="11.453125" style="2" hidden="1"/>
  </cols>
  <sheetData>
    <row r="1" spans="1:6" ht="20.5" x14ac:dyDescent="0.55000000000000004">
      <c r="A1" s="65" t="s">
        <v>0</v>
      </c>
      <c r="B1" s="36" t="s">
        <v>31</v>
      </c>
    </row>
    <row r="2" spans="1:6" ht="20.5" x14ac:dyDescent="0.55000000000000004">
      <c r="A2" s="65" t="s">
        <v>2</v>
      </c>
      <c r="B2" s="36" t="s">
        <v>3</v>
      </c>
    </row>
    <row r="3" spans="1:6" x14ac:dyDescent="0.25"/>
    <row r="4" spans="1:6" ht="15.5" x14ac:dyDescent="0.35">
      <c r="A4" s="42" t="s">
        <v>4</v>
      </c>
    </row>
    <row r="5" spans="1:6" x14ac:dyDescent="0.25"/>
    <row r="6" spans="1:6" ht="15.5" x14ac:dyDescent="0.35">
      <c r="F6" s="42"/>
    </row>
    <row r="7" spans="1:6" ht="14.5" x14ac:dyDescent="0.4">
      <c r="A7" s="61" t="s">
        <v>28</v>
      </c>
      <c r="B7" s="55">
        <v>2020</v>
      </c>
      <c r="C7" s="55">
        <v>2021</v>
      </c>
      <c r="D7" s="55" t="s">
        <v>98</v>
      </c>
      <c r="E7" s="22" t="s">
        <v>80</v>
      </c>
    </row>
    <row r="8" spans="1:6" ht="26.5" x14ac:dyDescent="0.35">
      <c r="A8" s="56" t="s">
        <v>72</v>
      </c>
      <c r="B8" s="48">
        <v>21.028940117203192</v>
      </c>
      <c r="C8" s="48">
        <v>23.20407027789911</v>
      </c>
      <c r="D8" s="46">
        <v>26.71803276705635</v>
      </c>
    </row>
    <row r="9" spans="1:6" ht="39.5" x14ac:dyDescent="0.35">
      <c r="A9" s="56" t="s">
        <v>91</v>
      </c>
      <c r="B9" s="48">
        <v>20.932869010849139</v>
      </c>
      <c r="C9" s="48">
        <v>19.287639350449489</v>
      </c>
      <c r="D9" s="46">
        <v>5.813713291403797</v>
      </c>
    </row>
    <row r="10" spans="1:6" ht="39.5" x14ac:dyDescent="0.35">
      <c r="A10" s="56" t="s">
        <v>86</v>
      </c>
      <c r="B10" s="48">
        <v>20.077691180102679</v>
      </c>
      <c r="C10" s="48">
        <v>14.78350678955524</v>
      </c>
      <c r="D10" s="46">
        <v>-15.441877906674758</v>
      </c>
    </row>
    <row r="11" spans="1:6" ht="26.5" x14ac:dyDescent="0.35">
      <c r="A11" s="56" t="s">
        <v>71</v>
      </c>
      <c r="B11" s="48">
        <v>12.376385075988249</v>
      </c>
      <c r="C11" s="48">
        <v>14.67107845265296</v>
      </c>
      <c r="D11" s="46">
        <v>36.131885657445025</v>
      </c>
    </row>
    <row r="12" spans="1:6" ht="39.5" x14ac:dyDescent="0.35">
      <c r="A12" s="56" t="s">
        <v>77</v>
      </c>
      <c r="B12" s="48">
        <v>6.2845815921452139</v>
      </c>
      <c r="C12" s="48">
        <v>11.40740077911331</v>
      </c>
      <c r="D12" s="46">
        <v>60</v>
      </c>
      <c r="E12" s="22">
        <v>108</v>
      </c>
    </row>
    <row r="13" spans="1:6" ht="39.5" x14ac:dyDescent="0.35">
      <c r="A13" s="56" t="s">
        <v>92</v>
      </c>
      <c r="B13" s="48">
        <v>8.2368065018035264</v>
      </c>
      <c r="C13" s="48">
        <v>6.5672899986621998</v>
      </c>
      <c r="D13" s="46">
        <v>-8.4372211088019213</v>
      </c>
    </row>
    <row r="14" spans="1:6" ht="39.5" x14ac:dyDescent="0.35">
      <c r="A14" s="56" t="s">
        <v>78</v>
      </c>
      <c r="B14" s="48">
        <v>4.6566634354691878</v>
      </c>
      <c r="C14" s="48">
        <v>6.0865680474945494</v>
      </c>
      <c r="D14" s="46">
        <v>50.102963266420865</v>
      </c>
    </row>
    <row r="15" spans="1:6" ht="26.5" x14ac:dyDescent="0.35">
      <c r="A15" s="56" t="s">
        <v>87</v>
      </c>
      <c r="B15" s="48">
        <v>6.1564104762018612</v>
      </c>
      <c r="C15" s="48">
        <v>3.8290531124221352</v>
      </c>
      <c r="D15" s="46">
        <v>-28.574143622669261</v>
      </c>
    </row>
    <row r="16" spans="1:6" ht="26.5" x14ac:dyDescent="0.35">
      <c r="A16" s="56" t="s">
        <v>90</v>
      </c>
      <c r="B16" s="48">
        <v>0.2485334339913666</v>
      </c>
      <c r="C16" s="48">
        <v>0.1629723607027081</v>
      </c>
      <c r="D16" s="46">
        <v>-24.695527581619075</v>
      </c>
    </row>
    <row r="17" spans="1:4" ht="13" x14ac:dyDescent="0.3">
      <c r="A17" s="63" t="s">
        <v>30</v>
      </c>
      <c r="B17" s="66">
        <v>1.4850479537895508E-3</v>
      </c>
      <c r="C17" s="66">
        <v>3.6044753165530324E-4</v>
      </c>
      <c r="D17" s="46">
        <v>0</v>
      </c>
    </row>
    <row r="18" spans="1:4" ht="13" x14ac:dyDescent="0.3">
      <c r="A18" s="63"/>
      <c r="B18" s="63"/>
      <c r="C18" s="63"/>
    </row>
    <row r="19" spans="1:4" x14ac:dyDescent="0.25"/>
    <row r="20" spans="1:4" x14ac:dyDescent="0.25"/>
    <row r="21" spans="1:4" ht="13" x14ac:dyDescent="0.3">
      <c r="A21" s="63"/>
    </row>
    <row r="22" spans="1:4" ht="13" x14ac:dyDescent="0.3">
      <c r="A22" s="63"/>
    </row>
    <row r="23" spans="1:4" ht="13" x14ac:dyDescent="0.3">
      <c r="A23" s="63"/>
    </row>
    <row r="24" spans="1:4" ht="13" hidden="1" x14ac:dyDescent="0.3">
      <c r="A24" s="63"/>
    </row>
    <row r="25" spans="1:4" ht="13" hidden="1" x14ac:dyDescent="0.3">
      <c r="A25" s="63"/>
    </row>
    <row r="26" spans="1:4" ht="13" hidden="1" x14ac:dyDescent="0.3">
      <c r="A26" s="63"/>
    </row>
    <row r="27" spans="1:4" ht="13" hidden="1" x14ac:dyDescent="0.3">
      <c r="A27" s="63"/>
    </row>
    <row r="28" spans="1:4" ht="13" hidden="1" x14ac:dyDescent="0.3">
      <c r="A28" s="63"/>
    </row>
    <row r="29" spans="1:4" ht="13" hidden="1" x14ac:dyDescent="0.3">
      <c r="A29" s="63"/>
    </row>
    <row r="43" spans="3:4" ht="16.5" hidden="1" x14ac:dyDescent="0.45">
      <c r="C43" s="59"/>
      <c r="D43" s="60"/>
    </row>
    <row r="44" spans="3:4" ht="16.5" hidden="1" x14ac:dyDescent="0.45">
      <c r="C44" s="59"/>
      <c r="D44" s="60"/>
    </row>
  </sheetData>
  <sortState xmlns:xlrd2="http://schemas.microsoft.com/office/spreadsheetml/2017/richdata2" ref="A7:C17">
    <sortCondition descending="1" ref="C8:C17"/>
  </sortState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1DA7-2623-45D6-B1D3-47251A50A0C4}">
  <dimension ref="A1:P48"/>
  <sheetViews>
    <sheetView workbookViewId="0"/>
  </sheetViews>
  <sheetFormatPr baseColWidth="10" defaultColWidth="0" defaultRowHeight="12.5" zeroHeight="1" x14ac:dyDescent="0.25"/>
  <cols>
    <col min="1" max="1" width="27.7265625" style="22" customWidth="1"/>
    <col min="2" max="6" width="11.453125" style="22" customWidth="1"/>
    <col min="7" max="7" width="12.453125" style="22" bestFit="1" customWidth="1"/>
    <col min="8" max="13" width="11.453125" style="22" customWidth="1"/>
    <col min="14" max="16" width="0" style="22" hidden="1"/>
    <col min="17" max="16384" width="11.453125" style="1" hidden="1"/>
  </cols>
  <sheetData>
    <row r="1" spans="1:7" ht="20.5" x14ac:dyDescent="0.55000000000000004">
      <c r="A1" s="35" t="s">
        <v>0</v>
      </c>
      <c r="B1" s="36" t="s">
        <v>32</v>
      </c>
      <c r="C1" s="65"/>
      <c r="D1" s="65"/>
      <c r="E1" s="65"/>
    </row>
    <row r="2" spans="1:7" ht="20.5" x14ac:dyDescent="0.55000000000000004">
      <c r="A2" s="35" t="s">
        <v>33</v>
      </c>
      <c r="B2" s="36" t="s">
        <v>3</v>
      </c>
      <c r="C2" s="65"/>
      <c r="D2" s="65"/>
      <c r="E2" s="65"/>
    </row>
    <row r="3" spans="1:7" x14ac:dyDescent="0.25"/>
    <row r="4" spans="1:7" ht="17.5" x14ac:dyDescent="0.35">
      <c r="A4" s="67" t="s">
        <v>4</v>
      </c>
    </row>
    <row r="5" spans="1:7" ht="15" x14ac:dyDescent="0.4">
      <c r="A5" s="68"/>
      <c r="B5" s="69">
        <v>2016</v>
      </c>
      <c r="C5" s="69">
        <v>2017</v>
      </c>
      <c r="D5" s="69">
        <v>2018</v>
      </c>
      <c r="E5" s="69">
        <v>2019</v>
      </c>
      <c r="F5" s="69">
        <v>2020</v>
      </c>
      <c r="G5" s="38">
        <v>2021</v>
      </c>
    </row>
    <row r="6" spans="1:7" ht="13.5" x14ac:dyDescent="0.35">
      <c r="A6" s="4" t="s">
        <v>34</v>
      </c>
      <c r="B6" s="70">
        <v>27.831861998856429</v>
      </c>
      <c r="C6" s="70">
        <v>30.366452848997195</v>
      </c>
      <c r="D6" s="70">
        <v>27.300529422403454</v>
      </c>
      <c r="E6" s="70">
        <v>31.453089693943458</v>
      </c>
      <c r="F6" s="70">
        <v>30.724557011697851</v>
      </c>
      <c r="G6" s="70">
        <v>32.056829768377192</v>
      </c>
    </row>
    <row r="7" spans="1:7" ht="13.5" x14ac:dyDescent="0.35">
      <c r="A7" s="4" t="s">
        <v>35</v>
      </c>
      <c r="B7" s="70">
        <v>51.234856944194988</v>
      </c>
      <c r="C7" s="70">
        <v>49.614267996935709</v>
      </c>
      <c r="D7" s="70">
        <v>51.572659251464678</v>
      </c>
      <c r="E7" s="70">
        <v>46.538929105340735</v>
      </c>
      <c r="F7" s="70">
        <v>44.849582315192897</v>
      </c>
      <c r="G7" s="70">
        <v>36.959102842827228</v>
      </c>
    </row>
    <row r="8" spans="1:7" ht="13.5" x14ac:dyDescent="0.35">
      <c r="A8" s="4" t="s">
        <v>36</v>
      </c>
      <c r="B8" s="70">
        <v>1.2387711516594417</v>
      </c>
      <c r="C8" s="70">
        <v>0.59772915505851421</v>
      </c>
      <c r="D8" s="70">
        <v>-7.7330746507511108E-2</v>
      </c>
      <c r="E8" s="70">
        <v>-3.893273389358947E-2</v>
      </c>
      <c r="F8" s="70">
        <v>-4.2956031195335379E-2</v>
      </c>
      <c r="G8" s="70">
        <v>-6.5893270325704679E-3</v>
      </c>
    </row>
    <row r="9" spans="1:7" ht="13.5" x14ac:dyDescent="0.35">
      <c r="A9" s="4" t="s">
        <v>37</v>
      </c>
      <c r="B9" s="71">
        <v>11.447411383650715</v>
      </c>
      <c r="C9" s="71">
        <v>12.171758589790157</v>
      </c>
      <c r="D9" s="71">
        <v>14.30119873618213</v>
      </c>
      <c r="E9" s="71">
        <v>14.977518754938634</v>
      </c>
      <c r="F9" s="71">
        <v>19.128290995319965</v>
      </c>
      <c r="G9" s="70">
        <v>25.207382823347189</v>
      </c>
    </row>
    <row r="10" spans="1:7" ht="13.5" x14ac:dyDescent="0.35">
      <c r="A10" s="4" t="s">
        <v>38</v>
      </c>
      <c r="B10" s="71">
        <v>1.2691666681826042</v>
      </c>
      <c r="C10" s="71">
        <v>1.8468366323198397</v>
      </c>
      <c r="D10" s="71">
        <v>2.377353559351759</v>
      </c>
      <c r="E10" s="71">
        <v>2.7816077456889814</v>
      </c>
      <c r="F10" s="71">
        <v>2.8104051888841823</v>
      </c>
      <c r="G10" s="70">
        <v>3.292740653019762</v>
      </c>
    </row>
    <row r="11" spans="1:7" ht="13.5" x14ac:dyDescent="0.35">
      <c r="A11" s="4" t="s">
        <v>39</v>
      </c>
      <c r="B11" s="71">
        <v>2.8917432978721838</v>
      </c>
      <c r="C11" s="71">
        <v>2.2024084853375174</v>
      </c>
      <c r="D11" s="71">
        <v>2.2408142335706418</v>
      </c>
      <c r="E11" s="71">
        <v>2.2098311891127169</v>
      </c>
      <c r="F11" s="71">
        <v>-0.2800991770272262</v>
      </c>
      <c r="G11" s="70">
        <v>-0.21602602558971201</v>
      </c>
    </row>
    <row r="12" spans="1:7" ht="13.5" x14ac:dyDescent="0.35">
      <c r="A12" s="6" t="s">
        <v>40</v>
      </c>
      <c r="B12" s="72">
        <v>4.0861885555836519</v>
      </c>
      <c r="C12" s="72">
        <v>3.2005462915610767</v>
      </c>
      <c r="D12" s="72">
        <v>2.2847755435348538</v>
      </c>
      <c r="E12" s="72">
        <v>2.0779562448690734</v>
      </c>
      <c r="F12" s="72">
        <v>2.8102196971276778</v>
      </c>
      <c r="G12" s="72">
        <v>2.7065592650509149</v>
      </c>
    </row>
    <row r="13" spans="1:7" ht="13.5" x14ac:dyDescent="0.35">
      <c r="A13" s="4" t="s">
        <v>41</v>
      </c>
      <c r="B13" s="49">
        <v>291.34888999999998</v>
      </c>
      <c r="C13" s="49">
        <v>321.30974099999997</v>
      </c>
      <c r="D13" s="49">
        <v>291.94079999999997</v>
      </c>
      <c r="E13" s="49">
        <v>308.24960899999996</v>
      </c>
      <c r="F13" s="49">
        <v>347.18523999999996</v>
      </c>
      <c r="G13" s="49">
        <v>418.28247199999998</v>
      </c>
    </row>
    <row r="14" spans="1:7" x14ac:dyDescent="0.25"/>
    <row r="15" spans="1:7" x14ac:dyDescent="0.25"/>
    <row r="16" spans="1:7" x14ac:dyDescent="0.25"/>
    <row r="17" spans="1:1" ht="17.5" x14ac:dyDescent="0.35">
      <c r="A17" s="67" t="s">
        <v>9</v>
      </c>
    </row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FC69-18CE-4E39-A828-67736B6EC48B}">
  <dimension ref="A1:R37"/>
  <sheetViews>
    <sheetView zoomScale="87" zoomScaleNormal="70" workbookViewId="0"/>
  </sheetViews>
  <sheetFormatPr baseColWidth="10" defaultColWidth="0" defaultRowHeight="14.5" zeroHeight="1" x14ac:dyDescent="0.35"/>
  <cols>
    <col min="1" max="1" width="45.453125" style="38" customWidth="1"/>
    <col min="2" max="9" width="11.453125" style="38" customWidth="1"/>
    <col min="10" max="18" width="0" style="38" hidden="1"/>
    <col min="19" max="16384" width="11.453125" hidden="1"/>
  </cols>
  <sheetData>
    <row r="1" spans="1:6" ht="20.5" x14ac:dyDescent="0.55000000000000004">
      <c r="A1" s="35" t="s">
        <v>0</v>
      </c>
      <c r="B1" s="36" t="s">
        <v>42</v>
      </c>
      <c r="C1" s="36"/>
      <c r="D1" s="65"/>
    </row>
    <row r="2" spans="1:6" ht="20.5" x14ac:dyDescent="0.55000000000000004">
      <c r="A2" s="35" t="s">
        <v>2</v>
      </c>
      <c r="B2" s="36" t="s">
        <v>3</v>
      </c>
      <c r="C2" s="36"/>
      <c r="D2" s="65"/>
    </row>
    <row r="3" spans="1:6" x14ac:dyDescent="0.35"/>
    <row r="4" spans="1:6" ht="18.5" x14ac:dyDescent="0.45">
      <c r="A4" s="39" t="s">
        <v>4</v>
      </c>
    </row>
    <row r="5" spans="1:6" x14ac:dyDescent="0.35"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</row>
    <row r="6" spans="1:6" x14ac:dyDescent="0.35">
      <c r="A6" s="38" t="s">
        <v>43</v>
      </c>
      <c r="B6" s="38">
        <v>15</v>
      </c>
      <c r="C6" s="38">
        <v>16</v>
      </c>
      <c r="D6" s="38">
        <v>17</v>
      </c>
      <c r="E6" s="38">
        <v>19</v>
      </c>
      <c r="F6" s="38">
        <v>19</v>
      </c>
    </row>
    <row r="7" spans="1:6" x14ac:dyDescent="0.35">
      <c r="A7" s="38" t="s">
        <v>44</v>
      </c>
      <c r="B7" s="38">
        <v>14</v>
      </c>
      <c r="C7" s="38">
        <v>13</v>
      </c>
      <c r="D7" s="38">
        <v>11</v>
      </c>
      <c r="E7" s="38">
        <v>12</v>
      </c>
      <c r="F7" s="38">
        <v>12</v>
      </c>
    </row>
    <row r="8" spans="1:6" x14ac:dyDescent="0.35">
      <c r="A8" s="38" t="s">
        <v>45</v>
      </c>
      <c r="B8" s="38">
        <v>23</v>
      </c>
      <c r="C8" s="38">
        <v>27</v>
      </c>
      <c r="D8" s="38">
        <v>29</v>
      </c>
      <c r="E8" s="38">
        <v>34</v>
      </c>
      <c r="F8" s="38">
        <v>39</v>
      </c>
    </row>
    <row r="9" spans="1:6" x14ac:dyDescent="0.35">
      <c r="A9" s="38" t="s">
        <v>8</v>
      </c>
      <c r="B9" s="38">
        <v>52</v>
      </c>
      <c r="C9" s="38">
        <v>56</v>
      </c>
      <c r="D9" s="38">
        <v>57</v>
      </c>
      <c r="E9" s="38">
        <v>65</v>
      </c>
      <c r="F9" s="38">
        <v>70</v>
      </c>
    </row>
    <row r="10" spans="1:6" x14ac:dyDescent="0.35">
      <c r="A10" s="40" t="s">
        <v>134</v>
      </c>
      <c r="B10" s="38">
        <v>2</v>
      </c>
      <c r="C10" s="38">
        <v>4</v>
      </c>
      <c r="D10" s="38">
        <v>5</v>
      </c>
      <c r="E10" s="38">
        <v>11</v>
      </c>
      <c r="F10" s="38">
        <v>6</v>
      </c>
    </row>
    <row r="11" spans="1:6" x14ac:dyDescent="0.35"/>
    <row r="12" spans="1:6" x14ac:dyDescent="0.35"/>
    <row r="13" spans="1:6" ht="18.5" x14ac:dyDescent="0.45">
      <c r="A13" s="39" t="s">
        <v>9</v>
      </c>
    </row>
    <row r="14" spans="1:6" x14ac:dyDescent="0.35"/>
    <row r="15" spans="1:6" x14ac:dyDescent="0.35"/>
    <row r="16" spans="1: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1B05-93D4-4536-B7E6-A38439951008}">
  <dimension ref="A1:N39"/>
  <sheetViews>
    <sheetView workbookViewId="0"/>
  </sheetViews>
  <sheetFormatPr baseColWidth="10" defaultColWidth="0" defaultRowHeight="12.5" zeroHeight="1" x14ac:dyDescent="0.25"/>
  <cols>
    <col min="1" max="1" width="11.453125" style="22" customWidth="1"/>
    <col min="2" max="2" width="36.1796875" style="22" customWidth="1"/>
    <col min="3" max="9" width="11.453125" style="22" customWidth="1"/>
    <col min="10" max="14" width="0" style="22" hidden="1"/>
    <col min="15" max="16384" width="11.453125" style="1" hidden="1"/>
  </cols>
  <sheetData>
    <row r="1" spans="1:11" ht="20.5" x14ac:dyDescent="0.55000000000000004">
      <c r="A1" s="35" t="s">
        <v>0</v>
      </c>
      <c r="B1" s="36" t="s">
        <v>46</v>
      </c>
    </row>
    <row r="2" spans="1:11" ht="20.5" x14ac:dyDescent="0.55000000000000004">
      <c r="A2" s="35" t="s">
        <v>2</v>
      </c>
      <c r="B2" s="36" t="s">
        <v>3</v>
      </c>
    </row>
    <row r="3" spans="1:11" ht="20.5" x14ac:dyDescent="0.55000000000000004">
      <c r="A3" s="35"/>
      <c r="B3" s="36"/>
    </row>
    <row r="4" spans="1:11" ht="15.5" x14ac:dyDescent="0.35">
      <c r="B4" s="42" t="s">
        <v>4</v>
      </c>
      <c r="C4" s="40"/>
      <c r="D4" s="40"/>
      <c r="E4" s="40"/>
      <c r="F4" s="40"/>
      <c r="G4" s="40"/>
      <c r="H4" s="40"/>
    </row>
    <row r="5" spans="1:11" ht="13.5" x14ac:dyDescent="0.35">
      <c r="B5" s="40"/>
      <c r="C5" s="40">
        <v>2016</v>
      </c>
      <c r="D5" s="40">
        <v>2017</v>
      </c>
      <c r="E5" s="40">
        <v>2018</v>
      </c>
      <c r="F5" s="40">
        <v>2019</v>
      </c>
      <c r="G5" s="40">
        <v>2020</v>
      </c>
      <c r="H5" s="40">
        <v>2021</v>
      </c>
      <c r="I5" s="4"/>
      <c r="J5" s="4"/>
      <c r="K5" s="4"/>
    </row>
    <row r="6" spans="1:11" ht="13.5" x14ac:dyDescent="0.35">
      <c r="B6" s="40" t="s">
        <v>120</v>
      </c>
      <c r="C6" s="66">
        <v>125.49752081180368</v>
      </c>
      <c r="D6" s="66">
        <v>119.78977129989244</v>
      </c>
      <c r="E6" s="66">
        <v>106.27340887839179</v>
      </c>
      <c r="F6" s="66">
        <v>98.990750045509955</v>
      </c>
      <c r="G6" s="66">
        <v>103.34598044480174</v>
      </c>
      <c r="H6" s="66">
        <v>108.261101496366</v>
      </c>
      <c r="I6" s="4"/>
      <c r="J6" s="4"/>
      <c r="K6" s="4"/>
    </row>
    <row r="7" spans="1:11" ht="13.5" x14ac:dyDescent="0.35">
      <c r="B7" s="40" t="s">
        <v>121</v>
      </c>
      <c r="C7" s="66">
        <v>91.408509159937651</v>
      </c>
      <c r="D7" s="66">
        <v>92.396927209476985</v>
      </c>
      <c r="E7" s="66">
        <v>84.978868415742255</v>
      </c>
      <c r="F7" s="66">
        <v>78.656723841544391</v>
      </c>
      <c r="G7" s="66">
        <v>78.399030611983122</v>
      </c>
      <c r="H7" s="66">
        <v>77.773407673603685</v>
      </c>
      <c r="I7" s="4"/>
      <c r="J7" s="4"/>
      <c r="K7" s="4"/>
    </row>
    <row r="8" spans="1:11" ht="13.5" x14ac:dyDescent="0.35">
      <c r="B8" s="40" t="s">
        <v>47</v>
      </c>
      <c r="C8" s="66">
        <v>27.163095678189507</v>
      </c>
      <c r="D8" s="66">
        <v>22.867431662289217</v>
      </c>
      <c r="E8" s="66">
        <v>20.037505795091967</v>
      </c>
      <c r="F8" s="66">
        <v>20.541339665188119</v>
      </c>
      <c r="G8" s="66">
        <v>24.13925507837536</v>
      </c>
      <c r="H8" s="66">
        <v>28.161263280501249</v>
      </c>
      <c r="I8" s="4"/>
      <c r="J8" s="4"/>
      <c r="K8" s="4"/>
    </row>
    <row r="9" spans="1:11" ht="13" x14ac:dyDescent="0.3">
      <c r="B9" s="40"/>
      <c r="C9" s="40"/>
      <c r="D9" s="40"/>
      <c r="E9" s="40"/>
      <c r="F9" s="40"/>
      <c r="G9" s="40"/>
      <c r="H9" s="40"/>
    </row>
    <row r="10" spans="1:11" ht="13" x14ac:dyDescent="0.3">
      <c r="B10" s="40"/>
      <c r="C10" s="40"/>
      <c r="D10" s="40"/>
      <c r="E10" s="40"/>
      <c r="F10" s="40"/>
      <c r="G10" s="40"/>
      <c r="H10" s="40"/>
    </row>
    <row r="11" spans="1:11" ht="13" x14ac:dyDescent="0.3">
      <c r="B11" s="40"/>
      <c r="C11" s="40"/>
      <c r="D11" s="40"/>
      <c r="E11" s="40"/>
      <c r="F11" s="40"/>
      <c r="G11" s="40"/>
      <c r="H11" s="40"/>
    </row>
    <row r="12" spans="1:11" ht="13" x14ac:dyDescent="0.3">
      <c r="B12" s="40"/>
      <c r="C12" s="40"/>
      <c r="D12" s="40"/>
      <c r="E12" s="40"/>
      <c r="F12" s="40"/>
      <c r="G12" s="40"/>
      <c r="H12" s="40"/>
    </row>
    <row r="13" spans="1:11" ht="15.5" x14ac:dyDescent="0.35">
      <c r="B13" s="42" t="s">
        <v>9</v>
      </c>
    </row>
    <row r="14" spans="1:11" x14ac:dyDescent="0.25"/>
    <row r="15" spans="1:11" x14ac:dyDescent="0.25"/>
    <row r="16" spans="1:1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92E8-F6CE-41E3-8B90-7A41CC628775}">
  <dimension ref="A1:O39"/>
  <sheetViews>
    <sheetView zoomScaleNormal="100" workbookViewId="0"/>
  </sheetViews>
  <sheetFormatPr baseColWidth="10" defaultColWidth="0" defaultRowHeight="12.5" zeroHeight="1" x14ac:dyDescent="0.25"/>
  <cols>
    <col min="1" max="1" width="11.453125" style="22" customWidth="1"/>
    <col min="2" max="2" width="36.1796875" style="22" customWidth="1"/>
    <col min="3" max="10" width="11.453125" style="22" customWidth="1"/>
    <col min="11" max="15" width="0" style="22" hidden="1"/>
    <col min="16" max="16384" width="11.453125" style="1" hidden="1"/>
  </cols>
  <sheetData>
    <row r="1" spans="1:8" ht="20.5" x14ac:dyDescent="0.55000000000000004">
      <c r="A1" s="35" t="s">
        <v>0</v>
      </c>
      <c r="B1" s="36" t="s">
        <v>48</v>
      </c>
    </row>
    <row r="2" spans="1:8" ht="20.5" x14ac:dyDescent="0.55000000000000004">
      <c r="A2" s="35" t="s">
        <v>2</v>
      </c>
      <c r="B2" s="36" t="s">
        <v>3</v>
      </c>
    </row>
    <row r="3" spans="1:8" ht="13" x14ac:dyDescent="0.3">
      <c r="B3" s="40"/>
      <c r="C3" s="40"/>
      <c r="D3" s="40"/>
      <c r="E3" s="40"/>
      <c r="F3" s="40"/>
      <c r="G3" s="40"/>
    </row>
    <row r="4" spans="1:8" ht="15.5" x14ac:dyDescent="0.35">
      <c r="B4" s="42" t="s">
        <v>4</v>
      </c>
    </row>
    <row r="5" spans="1:8" ht="13" x14ac:dyDescent="0.3">
      <c r="B5" s="40"/>
      <c r="C5" s="40">
        <v>2016</v>
      </c>
      <c r="D5" s="40">
        <v>2017</v>
      </c>
      <c r="E5" s="40">
        <v>2018</v>
      </c>
      <c r="F5" s="40">
        <v>2019</v>
      </c>
      <c r="G5" s="40">
        <v>2020</v>
      </c>
      <c r="H5" s="22">
        <v>2021</v>
      </c>
    </row>
    <row r="6" spans="1:8" ht="13" x14ac:dyDescent="0.3">
      <c r="B6" s="40" t="s">
        <v>122</v>
      </c>
      <c r="C6" s="64">
        <v>36.935773370005428</v>
      </c>
      <c r="D6" s="64">
        <v>29.990509507046138</v>
      </c>
      <c r="E6" s="64">
        <v>24.316357011507975</v>
      </c>
      <c r="F6" s="64">
        <v>24.056960305416005</v>
      </c>
      <c r="G6" s="64">
        <v>27.285824927753289</v>
      </c>
      <c r="H6" s="64">
        <v>35.873354484224777</v>
      </c>
    </row>
    <row r="7" spans="1:8" ht="13" x14ac:dyDescent="0.3">
      <c r="B7" s="40" t="s">
        <v>14</v>
      </c>
      <c r="C7" s="64">
        <v>72.646355506091155</v>
      </c>
      <c r="D7" s="64">
        <v>53.588823378620866</v>
      </c>
      <c r="E7" s="64">
        <v>38.134016002795576</v>
      </c>
      <c r="F7" s="64">
        <v>40.21103889474724</v>
      </c>
      <c r="G7" s="64">
        <v>45.500907496878931</v>
      </c>
      <c r="H7" s="64">
        <v>59.405962757967799</v>
      </c>
    </row>
    <row r="8" spans="1:8" ht="13" x14ac:dyDescent="0.3">
      <c r="B8" s="40"/>
      <c r="C8" s="45"/>
      <c r="D8" s="45"/>
      <c r="E8" s="45"/>
      <c r="F8" s="45"/>
      <c r="G8" s="40"/>
    </row>
    <row r="9" spans="1:8" ht="13" x14ac:dyDescent="0.3">
      <c r="B9" s="40"/>
      <c r="C9" s="40"/>
      <c r="D9" s="40"/>
      <c r="E9" s="40"/>
      <c r="F9" s="40"/>
      <c r="G9" s="40"/>
    </row>
    <row r="10" spans="1:8" ht="13" x14ac:dyDescent="0.3">
      <c r="B10" s="40"/>
      <c r="C10" s="40"/>
      <c r="D10" s="40"/>
      <c r="E10" s="40"/>
      <c r="F10" s="40"/>
      <c r="G10" s="40"/>
    </row>
    <row r="11" spans="1:8" ht="13" x14ac:dyDescent="0.3">
      <c r="B11" s="40"/>
      <c r="C11" s="40"/>
      <c r="D11" s="40"/>
      <c r="E11" s="40"/>
      <c r="F11" s="40"/>
      <c r="G11" s="40"/>
    </row>
    <row r="12" spans="1:8" ht="15.5" x14ac:dyDescent="0.35">
      <c r="B12" s="42" t="s">
        <v>9</v>
      </c>
      <c r="C12" s="40"/>
      <c r="D12" s="40"/>
      <c r="E12" s="40"/>
      <c r="F12" s="40"/>
      <c r="G12" s="40"/>
    </row>
    <row r="13" spans="1:8" x14ac:dyDescent="0.25"/>
    <row r="14" spans="1:8" x14ac:dyDescent="0.25"/>
    <row r="15" spans="1:8" x14ac:dyDescent="0.25"/>
    <row r="16" spans="1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A0BC-AE1B-4A8F-AB92-9D4E3CB63602}">
  <dimension ref="A1:E32"/>
  <sheetViews>
    <sheetView workbookViewId="0"/>
  </sheetViews>
  <sheetFormatPr baseColWidth="10" defaultColWidth="0" defaultRowHeight="12.5" zeroHeight="1" x14ac:dyDescent="0.25"/>
  <cols>
    <col min="1" max="1" width="11.453125" style="2" customWidth="1"/>
    <col min="2" max="2" width="39.1796875" style="2" customWidth="1"/>
    <col min="3" max="3" width="13.453125" style="2" bestFit="1" customWidth="1"/>
    <col min="4" max="4" width="13.453125" style="2" customWidth="1"/>
    <col min="5" max="5" width="11.81640625" style="2" bestFit="1" customWidth="1"/>
    <col min="6" max="8" width="11.453125" style="2" customWidth="1"/>
    <col min="9" max="16384" width="11.453125" style="2" hidden="1"/>
  </cols>
  <sheetData>
    <row r="1" spans="1:5" ht="20.5" x14ac:dyDescent="0.55000000000000004">
      <c r="A1" s="73" t="s">
        <v>0</v>
      </c>
      <c r="B1" s="74" t="s">
        <v>49</v>
      </c>
    </row>
    <row r="2" spans="1:5" ht="20.5" x14ac:dyDescent="0.55000000000000004">
      <c r="A2" s="73" t="s">
        <v>33</v>
      </c>
      <c r="B2" s="74" t="s">
        <v>3</v>
      </c>
    </row>
    <row r="3" spans="1:5" x14ac:dyDescent="0.25"/>
    <row r="4" spans="1:5" x14ac:dyDescent="0.25"/>
    <row r="5" spans="1:5" ht="15" customHeight="1" x14ac:dyDescent="0.35">
      <c r="B5" s="3"/>
      <c r="C5" s="7">
        <v>2021</v>
      </c>
      <c r="D5" s="7">
        <v>2020</v>
      </c>
      <c r="E5" s="7" t="s">
        <v>16</v>
      </c>
    </row>
    <row r="6" spans="1:5" ht="17.25" customHeight="1" x14ac:dyDescent="0.4">
      <c r="B6" s="8" t="s">
        <v>17</v>
      </c>
      <c r="C6" s="13">
        <v>10491.415000000001</v>
      </c>
      <c r="D6" s="13">
        <v>8326.2099999999991</v>
      </c>
      <c r="E6" s="13">
        <f>+((C6-D6)/D6)*100</f>
        <v>26.004688807993098</v>
      </c>
    </row>
    <row r="7" spans="1:5" ht="14.5" x14ac:dyDescent="0.4">
      <c r="B7" s="8" t="s">
        <v>50</v>
      </c>
      <c r="C7" s="13">
        <v>8589.7749999999996</v>
      </c>
      <c r="D7" s="13">
        <v>6621.5680000000002</v>
      </c>
      <c r="E7" s="13">
        <f>+((C7-D7)/D7)*100</f>
        <v>29.724183154201533</v>
      </c>
    </row>
    <row r="8" spans="1:5" ht="14.5" x14ac:dyDescent="0.4">
      <c r="B8" s="9" t="s">
        <v>19</v>
      </c>
      <c r="C8" s="13">
        <v>7536.9</v>
      </c>
      <c r="D8" s="13">
        <v>6328.73</v>
      </c>
      <c r="E8" s="13">
        <f>+((C8-D8)/D8)*100</f>
        <v>19.090244014201904</v>
      </c>
    </row>
    <row r="9" spans="1:5" ht="14.5" x14ac:dyDescent="0.4">
      <c r="B9" s="9" t="s">
        <v>51</v>
      </c>
      <c r="C9" s="13">
        <v>2252.8890000000001</v>
      </c>
      <c r="D9" s="13">
        <v>1832.8409999999999</v>
      </c>
      <c r="E9" s="13">
        <f>+((C9-D9)/D9)*100</f>
        <v>22.917863579001139</v>
      </c>
    </row>
    <row r="10" spans="1:5" ht="14.5" x14ac:dyDescent="0.4">
      <c r="B10" s="10" t="s">
        <v>21</v>
      </c>
      <c r="C10" s="14">
        <v>2954.5149999999999</v>
      </c>
      <c r="D10" s="14">
        <v>1997.48</v>
      </c>
      <c r="E10" s="14">
        <f>+((C10-D10)/D10)*100</f>
        <v>47.912119270280549</v>
      </c>
    </row>
    <row r="11" spans="1:5" ht="14.5" x14ac:dyDescent="0.4">
      <c r="B11" s="9"/>
      <c r="C11" s="13"/>
      <c r="D11" s="13"/>
      <c r="E11" s="13"/>
    </row>
    <row r="12" spans="1:5" ht="14.5" x14ac:dyDescent="0.4">
      <c r="B12" s="9" t="s">
        <v>22</v>
      </c>
      <c r="C12" s="13">
        <v>521.91600000000005</v>
      </c>
      <c r="D12" s="13">
        <v>185.69300000000001</v>
      </c>
      <c r="E12" s="13">
        <f>+((C12-D12)/D12)*100</f>
        <v>181.06390655544368</v>
      </c>
    </row>
    <row r="13" spans="1:5" ht="14.5" x14ac:dyDescent="0.4">
      <c r="B13" s="9" t="s">
        <v>23</v>
      </c>
      <c r="C13" s="13">
        <v>3476.431</v>
      </c>
      <c r="D13" s="13">
        <v>2183.1729999999998</v>
      </c>
      <c r="E13" s="13">
        <f>+((C13-D13)/D13)*100</f>
        <v>59.237540955297654</v>
      </c>
    </row>
    <row r="14" spans="1:5" ht="14.5" x14ac:dyDescent="0.4">
      <c r="B14" s="11"/>
      <c r="C14" s="13"/>
      <c r="D14" s="13"/>
      <c r="E14" s="13"/>
    </row>
    <row r="15" spans="1:5" ht="14.5" x14ac:dyDescent="0.4">
      <c r="B15" s="9" t="s">
        <v>24</v>
      </c>
      <c r="C15" s="13">
        <v>810.98599999999999</v>
      </c>
      <c r="D15" s="13">
        <v>550.92100000000005</v>
      </c>
      <c r="E15" s="13">
        <f>+((C15-D15)/D15)*100</f>
        <v>47.205497702937436</v>
      </c>
    </row>
    <row r="16" spans="1:5" ht="14" thickBot="1" x14ac:dyDescent="0.4">
      <c r="B16" s="12" t="s">
        <v>25</v>
      </c>
      <c r="C16" s="15">
        <v>2665.4450000000002</v>
      </c>
      <c r="D16" s="15">
        <v>1632.252</v>
      </c>
      <c r="E16" s="15">
        <f>+((C16-D16)/D16)*100</f>
        <v>63.298620556139632</v>
      </c>
    </row>
    <row r="17" spans="3:4" x14ac:dyDescent="0.25"/>
    <row r="18" spans="3:4" x14ac:dyDescent="0.25"/>
    <row r="19" spans="3:4" x14ac:dyDescent="0.25"/>
    <row r="20" spans="3:4" x14ac:dyDescent="0.25"/>
    <row r="21" spans="3:4" x14ac:dyDescent="0.25"/>
    <row r="22" spans="3:4" ht="14.5" x14ac:dyDescent="0.35">
      <c r="C22" s="75"/>
      <c r="D22" s="75"/>
    </row>
    <row r="23" spans="3:4" ht="14.5" x14ac:dyDescent="0.35">
      <c r="C23" s="75"/>
      <c r="D23" s="75"/>
    </row>
    <row r="24" spans="3:4" ht="14.5" x14ac:dyDescent="0.35">
      <c r="C24" s="75"/>
      <c r="D24" s="75"/>
    </row>
    <row r="25" spans="3:4" ht="14.5" hidden="1" x14ac:dyDescent="0.35">
      <c r="C25" s="75"/>
      <c r="D25" s="75"/>
    </row>
    <row r="26" spans="3:4" ht="14.5" hidden="1" x14ac:dyDescent="0.35">
      <c r="C26" s="75"/>
      <c r="D26" s="75"/>
    </row>
    <row r="27" spans="3:4" ht="14.5" hidden="1" x14ac:dyDescent="0.35">
      <c r="C27" s="75"/>
      <c r="D27" s="75"/>
    </row>
    <row r="28" spans="3:4" ht="14.5" hidden="1" x14ac:dyDescent="0.35">
      <c r="C28" s="75"/>
      <c r="D28" s="75"/>
    </row>
    <row r="29" spans="3:4" ht="14.5" hidden="1" x14ac:dyDescent="0.35">
      <c r="C29" s="75"/>
      <c r="D29" s="75"/>
    </row>
    <row r="30" spans="3:4" ht="14.5" hidden="1" x14ac:dyDescent="0.35">
      <c r="C30" s="75"/>
      <c r="D30" s="75"/>
    </row>
    <row r="31" spans="3:4" ht="14.5" hidden="1" x14ac:dyDescent="0.35">
      <c r="C31" s="75"/>
      <c r="D31" s="75"/>
    </row>
    <row r="32" spans="3:4" ht="14.5" hidden="1" x14ac:dyDescent="0.35">
      <c r="C32" s="75"/>
      <c r="D32" s="75"/>
    </row>
  </sheetData>
  <pageMargins left="0.7" right="0.7" top="0.78740157499999996" bottom="0.78740157499999996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FEA1-B6D8-4211-A6FA-67D7B5C8607E}">
  <dimension ref="A1:O46"/>
  <sheetViews>
    <sheetView zoomScaleNormal="100" workbookViewId="0"/>
  </sheetViews>
  <sheetFormatPr baseColWidth="10" defaultColWidth="0" defaultRowHeight="12.5" zeroHeight="1" x14ac:dyDescent="0.25"/>
  <cols>
    <col min="1" max="1" width="27.453125" style="22" customWidth="1"/>
    <col min="2" max="6" width="11.453125" style="22" customWidth="1"/>
    <col min="7" max="7" width="15.7265625" style="22" bestFit="1" customWidth="1"/>
    <col min="8" max="12" width="11.453125" style="22" customWidth="1"/>
    <col min="13" max="15" width="0" style="22" hidden="1"/>
    <col min="16" max="16384" width="11.453125" style="1" hidden="1"/>
  </cols>
  <sheetData>
    <row r="1" spans="1:13" ht="20.5" x14ac:dyDescent="0.55000000000000004">
      <c r="A1" s="35" t="s">
        <v>0</v>
      </c>
      <c r="B1" s="36" t="s">
        <v>52</v>
      </c>
    </row>
    <row r="2" spans="1:13" ht="20.5" x14ac:dyDescent="0.55000000000000004">
      <c r="A2" s="35" t="s">
        <v>2</v>
      </c>
      <c r="B2" s="36" t="s">
        <v>3</v>
      </c>
    </row>
    <row r="3" spans="1:13" x14ac:dyDescent="0.25"/>
    <row r="4" spans="1:13" x14ac:dyDescent="0.25">
      <c r="I4" s="57"/>
      <c r="J4" s="57"/>
    </row>
    <row r="5" spans="1:13" ht="15.5" x14ac:dyDescent="0.35">
      <c r="A5" s="42" t="s">
        <v>4</v>
      </c>
      <c r="I5" s="57"/>
      <c r="J5" s="57"/>
    </row>
    <row r="6" spans="1:13" x14ac:dyDescent="0.25">
      <c r="I6" s="57"/>
      <c r="J6" s="57"/>
    </row>
    <row r="7" spans="1:13" ht="14.5" x14ac:dyDescent="0.4">
      <c r="A7" s="43" t="s">
        <v>28</v>
      </c>
      <c r="B7" s="43"/>
      <c r="C7" s="43"/>
      <c r="D7" s="43"/>
      <c r="E7" s="43"/>
      <c r="F7" s="43"/>
      <c r="I7" s="57"/>
      <c r="J7" s="57"/>
    </row>
    <row r="8" spans="1:13" ht="14.5" x14ac:dyDescent="0.4">
      <c r="A8" s="43"/>
      <c r="B8" s="43"/>
      <c r="C8" s="43"/>
      <c r="D8" s="43"/>
      <c r="E8" s="43">
        <v>2020</v>
      </c>
      <c r="F8" s="43">
        <v>2021</v>
      </c>
      <c r="G8" s="22" t="s">
        <v>99</v>
      </c>
      <c r="I8" s="43"/>
      <c r="J8" s="43"/>
      <c r="K8" s="43"/>
    </row>
    <row r="9" spans="1:13" ht="14.5" x14ac:dyDescent="0.4">
      <c r="A9" s="43" t="s">
        <v>53</v>
      </c>
      <c r="B9" s="44"/>
      <c r="C9" s="43"/>
      <c r="D9" s="43"/>
      <c r="E9" s="76">
        <v>79.526795504797505</v>
      </c>
      <c r="F9" s="76">
        <v>81.874322958342603</v>
      </c>
      <c r="G9" s="57">
        <v>29.72232356406202</v>
      </c>
      <c r="H9" s="43"/>
      <c r="I9" s="76"/>
      <c r="J9" s="76"/>
      <c r="K9" s="76"/>
      <c r="L9" s="76"/>
      <c r="M9" s="76"/>
    </row>
    <row r="10" spans="1:13" ht="14.5" x14ac:dyDescent="0.4">
      <c r="A10" s="43" t="s">
        <v>54</v>
      </c>
      <c r="B10" s="44"/>
      <c r="C10" s="44"/>
      <c r="D10" s="43"/>
      <c r="E10" s="76">
        <v>18.71430098448154</v>
      </c>
      <c r="F10" s="76">
        <v>16.58324449085276</v>
      </c>
      <c r="G10" s="57">
        <v>11.654536783921591</v>
      </c>
      <c r="H10" s="43"/>
      <c r="I10" s="76"/>
      <c r="J10" s="76"/>
      <c r="K10" s="76"/>
      <c r="L10" s="76"/>
      <c r="M10" s="76"/>
    </row>
    <row r="11" spans="1:13" ht="14.5" x14ac:dyDescent="0.4">
      <c r="A11" s="43" t="s">
        <v>55</v>
      </c>
      <c r="B11" s="44"/>
      <c r="C11" s="44"/>
      <c r="D11" s="43"/>
      <c r="E11" s="76">
        <v>1.7589035107209641</v>
      </c>
      <c r="F11" s="76">
        <v>1.5424325508046339</v>
      </c>
      <c r="G11" s="57">
        <v>10.495514014893876</v>
      </c>
      <c r="K11" s="43"/>
      <c r="L11" s="76"/>
      <c r="M11" s="76"/>
    </row>
    <row r="12" spans="1:13" x14ac:dyDescent="0.25"/>
    <row r="13" spans="1:13" ht="13" x14ac:dyDescent="0.3">
      <c r="A13" s="63"/>
      <c r="B13" s="66"/>
      <c r="C13" s="66"/>
    </row>
    <row r="14" spans="1:13" ht="13" x14ac:dyDescent="0.3">
      <c r="A14" s="63"/>
      <c r="B14" s="66"/>
      <c r="C14" s="66"/>
    </row>
    <row r="15" spans="1:13" ht="15.5" x14ac:dyDescent="0.35">
      <c r="A15" s="42" t="s">
        <v>9</v>
      </c>
      <c r="B15" s="66"/>
      <c r="C15" s="66"/>
    </row>
    <row r="16" spans="1:13" ht="13" x14ac:dyDescent="0.3">
      <c r="A16" s="63"/>
      <c r="B16" s="66"/>
      <c r="C16" s="66"/>
    </row>
    <row r="17" spans="1:3" ht="13" x14ac:dyDescent="0.3">
      <c r="A17" s="63"/>
      <c r="B17" s="66"/>
      <c r="C17" s="66"/>
    </row>
    <row r="18" spans="1:3" ht="13" x14ac:dyDescent="0.3">
      <c r="A18" s="63"/>
      <c r="B18" s="66"/>
      <c r="C18" s="66"/>
    </row>
    <row r="19" spans="1:3" ht="13" x14ac:dyDescent="0.3">
      <c r="A19" s="63"/>
      <c r="B19" s="66"/>
      <c r="C19" s="66"/>
    </row>
    <row r="20" spans="1:3" ht="13" x14ac:dyDescent="0.3">
      <c r="A20" s="63"/>
      <c r="B20" s="63"/>
      <c r="C20" s="63"/>
    </row>
    <row r="21" spans="1:3" x14ac:dyDescent="0.25"/>
    <row r="22" spans="1:3" x14ac:dyDescent="0.25"/>
    <row r="23" spans="1:3" x14ac:dyDescent="0.25"/>
    <row r="24" spans="1:3" x14ac:dyDescent="0.25"/>
    <row r="25" spans="1:3" x14ac:dyDescent="0.25"/>
    <row r="26" spans="1:3" x14ac:dyDescent="0.25"/>
    <row r="27" spans="1:3" x14ac:dyDescent="0.25"/>
    <row r="28" spans="1:3" x14ac:dyDescent="0.25"/>
    <row r="29" spans="1:3" x14ac:dyDescent="0.25"/>
    <row r="30" spans="1:3" x14ac:dyDescent="0.25"/>
    <row r="31" spans="1:3" x14ac:dyDescent="0.25">
      <c r="B31" s="22" t="s">
        <v>56</v>
      </c>
    </row>
    <row r="32" spans="1:3" x14ac:dyDescent="0.25"/>
    <row r="33" spans="3:4" x14ac:dyDescent="0.25"/>
    <row r="34" spans="3:4" x14ac:dyDescent="0.25"/>
    <row r="35" spans="3:4" x14ac:dyDescent="0.25"/>
    <row r="36" spans="3:4" x14ac:dyDescent="0.25"/>
    <row r="37" spans="3:4" x14ac:dyDescent="0.25"/>
    <row r="38" spans="3:4" x14ac:dyDescent="0.25"/>
    <row r="39" spans="3:4" x14ac:dyDescent="0.25"/>
    <row r="40" spans="3:4" x14ac:dyDescent="0.25"/>
    <row r="41" spans="3:4" x14ac:dyDescent="0.25"/>
    <row r="42" spans="3:4" x14ac:dyDescent="0.25"/>
    <row r="43" spans="3:4" x14ac:dyDescent="0.25"/>
    <row r="44" spans="3:4" x14ac:dyDescent="0.25"/>
    <row r="45" spans="3:4" ht="16.5" hidden="1" x14ac:dyDescent="0.45">
      <c r="C45" s="59"/>
      <c r="D45" s="60"/>
    </row>
    <row r="46" spans="3:4" ht="16.5" hidden="1" x14ac:dyDescent="0.45">
      <c r="C46" s="59"/>
      <c r="D46" s="6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0C9A-2063-4A57-91DC-65AA0505AB57}">
  <dimension ref="A1:N39"/>
  <sheetViews>
    <sheetView workbookViewId="0"/>
  </sheetViews>
  <sheetFormatPr baseColWidth="10" defaultColWidth="0" defaultRowHeight="12.5" zeroHeight="1" x14ac:dyDescent="0.25"/>
  <cols>
    <col min="1" max="1" width="11.453125" style="22" customWidth="1"/>
    <col min="2" max="2" width="33.1796875" style="22" bestFit="1" customWidth="1"/>
    <col min="3" max="3" width="15" style="22" bestFit="1" customWidth="1"/>
    <col min="4" max="4" width="16.7265625" style="22" bestFit="1" customWidth="1"/>
    <col min="5" max="8" width="16.54296875" style="22" bestFit="1" customWidth="1"/>
    <col min="9" max="11" width="11.453125" style="22" customWidth="1"/>
    <col min="12" max="14" width="11.453125" style="22" hidden="1"/>
    <col min="15" max="16384" width="11.453125" style="1" hidden="1"/>
  </cols>
  <sheetData>
    <row r="1" spans="1:8" ht="20.5" x14ac:dyDescent="0.55000000000000004">
      <c r="A1" s="35" t="s">
        <v>0</v>
      </c>
      <c r="B1" s="36" t="s">
        <v>130</v>
      </c>
    </row>
    <row r="2" spans="1:8" ht="20.5" x14ac:dyDescent="0.55000000000000004">
      <c r="A2" s="35" t="s">
        <v>2</v>
      </c>
      <c r="B2" s="36" t="s">
        <v>3</v>
      </c>
    </row>
    <row r="3" spans="1:8" x14ac:dyDescent="0.25"/>
    <row r="4" spans="1:8" x14ac:dyDescent="0.25"/>
    <row r="5" spans="1:8" x14ac:dyDescent="0.25">
      <c r="C5" s="77"/>
      <c r="D5" s="77"/>
      <c r="E5" s="77"/>
      <c r="F5" s="77"/>
      <c r="G5" s="77"/>
      <c r="H5" s="77"/>
    </row>
    <row r="6" spans="1:8" x14ac:dyDescent="0.25"/>
    <row r="7" spans="1:8" x14ac:dyDescent="0.25">
      <c r="C7" s="22">
        <v>2016</v>
      </c>
      <c r="D7" s="22">
        <v>2017</v>
      </c>
      <c r="E7" s="22">
        <v>2018</v>
      </c>
      <c r="F7" s="22">
        <v>2019</v>
      </c>
      <c r="G7" s="22">
        <v>2020</v>
      </c>
      <c r="H7" s="22">
        <v>2021</v>
      </c>
    </row>
    <row r="8" spans="1:8" x14ac:dyDescent="0.25">
      <c r="B8" s="22" t="s">
        <v>126</v>
      </c>
      <c r="C8" s="46">
        <v>5.179087</v>
      </c>
      <c r="D8" s="46">
        <v>5.9637890000000002</v>
      </c>
      <c r="E8" s="46">
        <v>6.1947150000000004</v>
      </c>
      <c r="F8" s="46">
        <v>6.6201439999999998</v>
      </c>
      <c r="G8" s="46">
        <v>7.0619509999999996</v>
      </c>
      <c r="H8" s="46">
        <v>9.0530840000000001</v>
      </c>
    </row>
    <row r="9" spans="1:8" x14ac:dyDescent="0.25">
      <c r="B9" s="22" t="s">
        <v>127</v>
      </c>
      <c r="C9" s="46">
        <v>882.47926740000003</v>
      </c>
      <c r="D9" s="46">
        <v>1018.3416526</v>
      </c>
      <c r="E9" s="46">
        <v>1169.3477362000001</v>
      </c>
      <c r="F9" s="46">
        <v>1253.396395</v>
      </c>
      <c r="G9" s="46">
        <v>1340.2110512000002</v>
      </c>
      <c r="H9" s="46">
        <v>1633.376346</v>
      </c>
    </row>
    <row r="10" spans="1:8" x14ac:dyDescent="0.25">
      <c r="B10" s="22" t="s">
        <v>128</v>
      </c>
      <c r="C10" s="77">
        <f>+(C8/C9)*100</f>
        <v>0.58687917000688961</v>
      </c>
      <c r="D10" s="77">
        <f t="shared" ref="D10:H10" si="0">+(D8/D9)*100</f>
        <v>0.58563734329961159</v>
      </c>
      <c r="E10" s="77">
        <f t="shared" si="0"/>
        <v>0.52975815561338579</v>
      </c>
      <c r="F10" s="77">
        <f t="shared" si="0"/>
        <v>0.52817640344338157</v>
      </c>
      <c r="G10" s="77">
        <f t="shared" si="0"/>
        <v>0.52692827698121569</v>
      </c>
      <c r="H10" s="77">
        <f t="shared" si="0"/>
        <v>0.55425585304759895</v>
      </c>
    </row>
    <row r="11" spans="1:8" x14ac:dyDescent="0.25"/>
    <row r="12" spans="1:8" x14ac:dyDescent="0.25"/>
    <row r="13" spans="1:8" x14ac:dyDescent="0.25"/>
    <row r="14" spans="1:8" x14ac:dyDescent="0.25"/>
    <row r="15" spans="1:8" x14ac:dyDescent="0.25"/>
    <row r="16" spans="1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BDF0-B64D-455C-9D9C-383366D5276F}">
  <dimension ref="A1:O44"/>
  <sheetViews>
    <sheetView workbookViewId="0">
      <selection activeCell="A45" sqref="A45:XFD1048576"/>
    </sheetView>
  </sheetViews>
  <sheetFormatPr baseColWidth="10" defaultColWidth="0" defaultRowHeight="12.5" zeroHeight="1" x14ac:dyDescent="0.25"/>
  <cols>
    <col min="1" max="10" width="11.453125" style="22" customWidth="1"/>
    <col min="11" max="15" width="0" style="22" hidden="1"/>
    <col min="16" max="16384" width="10.90625" style="2" hidden="1"/>
  </cols>
  <sheetData>
    <row r="1" spans="1:6" ht="20.5" x14ac:dyDescent="0.55000000000000004">
      <c r="A1" s="35" t="s">
        <v>0</v>
      </c>
      <c r="B1" s="36" t="s">
        <v>131</v>
      </c>
      <c r="C1" s="67"/>
    </row>
    <row r="2" spans="1:6" ht="20.5" x14ac:dyDescent="0.55000000000000004">
      <c r="A2" s="35" t="s">
        <v>2</v>
      </c>
      <c r="B2" s="36" t="s">
        <v>3</v>
      </c>
      <c r="C2" s="67"/>
    </row>
    <row r="3" spans="1:6" x14ac:dyDescent="0.25"/>
    <row r="4" spans="1:6" ht="16.5" x14ac:dyDescent="0.45">
      <c r="A4" s="59" t="s">
        <v>4</v>
      </c>
      <c r="B4" s="43"/>
      <c r="C4" s="43"/>
    </row>
    <row r="5" spans="1:6" ht="14.5" x14ac:dyDescent="0.4">
      <c r="A5" s="43"/>
      <c r="B5" s="43">
        <v>2021</v>
      </c>
      <c r="C5" s="43"/>
    </row>
    <row r="6" spans="1:6" ht="14.5" x14ac:dyDescent="0.4">
      <c r="A6" s="43" t="s">
        <v>57</v>
      </c>
      <c r="B6" s="78">
        <v>0.72271904677363497</v>
      </c>
      <c r="C6" s="43"/>
      <c r="F6" s="79"/>
    </row>
    <row r="7" spans="1:6" ht="14.5" x14ac:dyDescent="0.4">
      <c r="A7" s="43" t="s">
        <v>58</v>
      </c>
      <c r="B7" s="78">
        <v>3.157300394946317E-2</v>
      </c>
      <c r="C7" s="43"/>
    </row>
    <row r="8" spans="1:6" ht="14.5" x14ac:dyDescent="0.4">
      <c r="A8" s="43" t="s">
        <v>59</v>
      </c>
      <c r="B8" s="78">
        <v>0.1267279992782116</v>
      </c>
      <c r="C8" s="43"/>
    </row>
    <row r="9" spans="1:6" ht="14.5" x14ac:dyDescent="0.4">
      <c r="A9" s="43" t="s">
        <v>60</v>
      </c>
      <c r="B9" s="78">
        <v>3.6632740671321433E-2</v>
      </c>
      <c r="C9" s="43"/>
    </row>
    <row r="10" spans="1:6" ht="14.5" x14ac:dyDescent="0.4">
      <c r="A10" s="43" t="s">
        <v>61</v>
      </c>
      <c r="B10" s="78">
        <v>3.6114333611765151E-2</v>
      </c>
      <c r="C10" s="43"/>
    </row>
    <row r="11" spans="1:6" ht="14.5" x14ac:dyDescent="0.4">
      <c r="A11" s="43" t="s">
        <v>62</v>
      </c>
      <c r="B11" s="78">
        <v>4.6232875715603729E-2</v>
      </c>
      <c r="C11" s="43"/>
    </row>
    <row r="12" spans="1:6" x14ac:dyDescent="0.25"/>
    <row r="13" spans="1:6" x14ac:dyDescent="0.25"/>
    <row r="14" spans="1:6" x14ac:dyDescent="0.25"/>
    <row r="15" spans="1:6" ht="15.5" x14ac:dyDescent="0.35">
      <c r="A15" s="42" t="s">
        <v>9</v>
      </c>
    </row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AE08-EC8D-41AB-9520-B4659772F79B}">
  <dimension ref="A1:Q42"/>
  <sheetViews>
    <sheetView workbookViewId="0">
      <selection activeCell="A43" sqref="A43:XFD1048576"/>
    </sheetView>
  </sheetViews>
  <sheetFormatPr baseColWidth="10" defaultColWidth="0" defaultRowHeight="12.5" zeroHeight="1" x14ac:dyDescent="0.25"/>
  <cols>
    <col min="1" max="1" width="11.453125" style="22" customWidth="1"/>
    <col min="2" max="2" width="36.1796875" style="22" customWidth="1"/>
    <col min="3" max="10" width="11.453125" style="22" customWidth="1"/>
    <col min="11" max="17" width="0" style="22" hidden="1"/>
    <col min="18" max="16384" width="11.453125" style="2" hidden="1"/>
  </cols>
  <sheetData>
    <row r="1" spans="1:10" ht="20.5" x14ac:dyDescent="0.55000000000000004">
      <c r="A1" s="35" t="s">
        <v>0</v>
      </c>
      <c r="B1" s="36" t="s">
        <v>63</v>
      </c>
      <c r="C1" s="36"/>
      <c r="D1" s="36"/>
      <c r="E1" s="36"/>
    </row>
    <row r="2" spans="1:10" ht="20.5" x14ac:dyDescent="0.55000000000000004">
      <c r="A2" s="35" t="s">
        <v>2</v>
      </c>
      <c r="B2" s="36" t="s">
        <v>3</v>
      </c>
      <c r="C2" s="36"/>
      <c r="D2" s="36"/>
      <c r="E2" s="36"/>
    </row>
    <row r="3" spans="1:10" ht="13.5" customHeight="1" x14ac:dyDescent="0.3">
      <c r="B3" s="40"/>
      <c r="C3" s="40"/>
      <c r="D3" s="40"/>
      <c r="E3" s="40"/>
      <c r="F3" s="40"/>
      <c r="G3" s="40"/>
      <c r="H3" s="40"/>
    </row>
    <row r="4" spans="1:10" ht="13.5" customHeight="1" x14ac:dyDescent="0.3">
      <c r="B4" s="40"/>
      <c r="C4" s="40"/>
      <c r="D4" s="40"/>
      <c r="E4" s="40"/>
      <c r="F4" s="40"/>
      <c r="G4" s="40"/>
      <c r="H4" s="40"/>
    </row>
    <row r="5" spans="1:10" ht="13.5" customHeight="1" x14ac:dyDescent="0.35">
      <c r="B5" s="42" t="s">
        <v>4</v>
      </c>
      <c r="C5" s="40"/>
      <c r="D5" s="40"/>
      <c r="E5" s="40"/>
      <c r="F5" s="40"/>
      <c r="G5" s="40"/>
      <c r="H5" s="40"/>
    </row>
    <row r="6" spans="1:10" ht="14.5" x14ac:dyDescent="0.4">
      <c r="B6" s="40"/>
      <c r="C6" s="40">
        <v>2016</v>
      </c>
      <c r="D6" s="40">
        <v>2017</v>
      </c>
      <c r="E6" s="40">
        <v>2018</v>
      </c>
      <c r="F6" s="40">
        <v>2019</v>
      </c>
      <c r="G6" s="40">
        <v>2020</v>
      </c>
      <c r="H6" s="40">
        <v>2021</v>
      </c>
      <c r="I6" s="43"/>
      <c r="J6" s="43"/>
    </row>
    <row r="7" spans="1:10" ht="14.5" x14ac:dyDescent="0.4">
      <c r="B7" s="40" t="s">
        <v>120</v>
      </c>
      <c r="C7" s="66">
        <v>128.98606365797232</v>
      </c>
      <c r="D7" s="66">
        <v>128.61998843305162</v>
      </c>
      <c r="E7" s="66">
        <v>133.9926304477041</v>
      </c>
      <c r="F7" s="66">
        <v>127.09794940245389</v>
      </c>
      <c r="G7" s="66">
        <v>127.53487699357642</v>
      </c>
      <c r="H7" s="66">
        <v>133.2569</v>
      </c>
      <c r="I7" s="43"/>
      <c r="J7" s="43"/>
    </row>
    <row r="8" spans="1:10" ht="14.5" x14ac:dyDescent="0.4">
      <c r="B8" s="40" t="s">
        <v>121</v>
      </c>
      <c r="C8" s="66">
        <v>82.363900429756782</v>
      </c>
      <c r="D8" s="66">
        <v>87.687383231123079</v>
      </c>
      <c r="E8" s="66">
        <v>97.452060421201097</v>
      </c>
      <c r="F8" s="66">
        <v>87.766455336486231</v>
      </c>
      <c r="G8" s="66">
        <v>73.637670995012243</v>
      </c>
      <c r="H8" s="66">
        <v>79.576650000000001</v>
      </c>
      <c r="I8" s="43"/>
      <c r="J8" s="43"/>
    </row>
    <row r="9" spans="1:10" ht="14.5" x14ac:dyDescent="0.4">
      <c r="B9" s="40" t="s">
        <v>12</v>
      </c>
      <c r="C9" s="66">
        <v>36.145116694034357</v>
      </c>
      <c r="D9" s="66">
        <v>31.824451005322928</v>
      </c>
      <c r="E9" s="66">
        <v>27.270581900222041</v>
      </c>
      <c r="F9" s="66">
        <v>30.945813249452996</v>
      </c>
      <c r="G9" s="66">
        <v>42.260758209128021</v>
      </c>
      <c r="H9" s="66">
        <v>40.283299999999997</v>
      </c>
      <c r="I9" s="43"/>
      <c r="J9" s="43"/>
    </row>
    <row r="10" spans="1:10" ht="13" x14ac:dyDescent="0.3">
      <c r="B10" s="40"/>
      <c r="C10" s="40"/>
      <c r="D10" s="40"/>
      <c r="E10" s="40"/>
      <c r="F10" s="40"/>
      <c r="G10" s="40"/>
      <c r="H10" s="40"/>
    </row>
    <row r="11" spans="1:10" ht="13" x14ac:dyDescent="0.3">
      <c r="B11" s="40"/>
      <c r="C11" s="40"/>
      <c r="D11" s="40"/>
      <c r="E11" s="40"/>
      <c r="F11" s="40"/>
      <c r="G11" s="40"/>
      <c r="H11" s="40"/>
    </row>
    <row r="12" spans="1:10" ht="13" x14ac:dyDescent="0.3">
      <c r="B12" s="40"/>
      <c r="C12" s="40"/>
      <c r="D12" s="40"/>
      <c r="E12" s="40"/>
      <c r="F12" s="40"/>
      <c r="G12" s="40"/>
      <c r="H12" s="40"/>
    </row>
    <row r="13" spans="1:10" ht="15.5" x14ac:dyDescent="0.35">
      <c r="B13" s="80" t="s">
        <v>9</v>
      </c>
      <c r="C13" s="40"/>
      <c r="D13" s="40"/>
      <c r="E13" s="40"/>
      <c r="F13" s="40"/>
      <c r="G13" s="40"/>
      <c r="H13" s="40"/>
    </row>
    <row r="14" spans="1:10" x14ac:dyDescent="0.25"/>
    <row r="15" spans="1:10" x14ac:dyDescent="0.25"/>
    <row r="16" spans="1:10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1360-31E9-4E57-9C95-E51F03D5EBF7}">
  <dimension ref="A1:P33"/>
  <sheetViews>
    <sheetView workbookViewId="0">
      <selection activeCell="A34" sqref="A34:XFD1048576"/>
    </sheetView>
  </sheetViews>
  <sheetFormatPr baseColWidth="10" defaultColWidth="0" defaultRowHeight="12.5" zeroHeight="1" x14ac:dyDescent="0.25"/>
  <cols>
    <col min="1" max="1" width="11.453125" style="22" customWidth="1"/>
    <col min="2" max="2" width="19.81640625" style="22" customWidth="1"/>
    <col min="3" max="15" width="11.453125" style="22" customWidth="1"/>
    <col min="16" max="16" width="0" style="22" hidden="1"/>
    <col min="17" max="16384" width="11.453125" style="2" hidden="1"/>
  </cols>
  <sheetData>
    <row r="1" spans="1:16" ht="20.5" x14ac:dyDescent="0.55000000000000004">
      <c r="A1" s="35" t="s">
        <v>0</v>
      </c>
      <c r="B1" s="36" t="s">
        <v>10</v>
      </c>
    </row>
    <row r="2" spans="1:16" ht="20.5" x14ac:dyDescent="0.55000000000000004">
      <c r="A2" s="35" t="s">
        <v>2</v>
      </c>
      <c r="B2" s="36" t="s">
        <v>3</v>
      </c>
    </row>
    <row r="3" spans="1:16" x14ac:dyDescent="0.25"/>
    <row r="4" spans="1:16" ht="15.5" x14ac:dyDescent="0.35">
      <c r="B4" s="42" t="s">
        <v>4</v>
      </c>
    </row>
    <row r="5" spans="1:16" ht="14.5" x14ac:dyDescent="0.4">
      <c r="B5" s="43"/>
      <c r="C5" s="43">
        <v>2010</v>
      </c>
      <c r="D5" s="43">
        <v>2011</v>
      </c>
      <c r="E5" s="43">
        <v>2012</v>
      </c>
      <c r="F5" s="43">
        <v>2013</v>
      </c>
      <c r="G5" s="43">
        <v>2014</v>
      </c>
      <c r="H5" s="43">
        <v>2015</v>
      </c>
      <c r="I5" s="43">
        <v>2016</v>
      </c>
      <c r="J5" s="43">
        <v>2017</v>
      </c>
      <c r="K5" s="43">
        <v>2018</v>
      </c>
      <c r="L5" s="43">
        <v>2019</v>
      </c>
      <c r="M5" s="43">
        <v>2020</v>
      </c>
      <c r="N5" s="22">
        <v>2021</v>
      </c>
      <c r="O5" s="43"/>
      <c r="P5" s="43"/>
    </row>
    <row r="6" spans="1:16" ht="14.5" x14ac:dyDescent="0.4">
      <c r="B6" s="43" t="s">
        <v>5</v>
      </c>
      <c r="C6" s="44">
        <v>48.105852759548853</v>
      </c>
      <c r="D6" s="44">
        <v>42.235674849387031</v>
      </c>
      <c r="E6" s="44">
        <v>30.443638884795792</v>
      </c>
      <c r="F6" s="44">
        <v>39.443693672865251</v>
      </c>
      <c r="G6" s="44">
        <v>39.410578750892242</v>
      </c>
      <c r="H6" s="44">
        <v>37.477191927116557</v>
      </c>
      <c r="I6" s="44">
        <v>32.413515918437049</v>
      </c>
      <c r="J6" s="44">
        <v>38.804779902262879</v>
      </c>
      <c r="K6" s="44">
        <v>42.356494753135486</v>
      </c>
      <c r="L6" s="44">
        <v>42.160884850860633</v>
      </c>
      <c r="M6" s="44">
        <v>48.253748366586066</v>
      </c>
      <c r="N6" s="22">
        <v>51</v>
      </c>
      <c r="O6" s="44"/>
      <c r="P6" s="44"/>
    </row>
    <row r="7" spans="1:16" ht="14.5" x14ac:dyDescent="0.4">
      <c r="B7" s="43" t="s">
        <v>6</v>
      </c>
      <c r="C7" s="44">
        <v>40.22014545537111</v>
      </c>
      <c r="D7" s="44">
        <v>46.208881597350334</v>
      </c>
      <c r="E7" s="44">
        <v>49.863587266733433</v>
      </c>
      <c r="F7" s="44">
        <v>43.199182224123611</v>
      </c>
      <c r="G7" s="44">
        <v>44.644068244903856</v>
      </c>
      <c r="H7" s="44">
        <v>45.84373973287817</v>
      </c>
      <c r="I7" s="44">
        <v>47.411174219764796</v>
      </c>
      <c r="J7" s="44">
        <v>42.23581445027019</v>
      </c>
      <c r="K7" s="44">
        <v>40.050925029205025</v>
      </c>
      <c r="L7" s="44">
        <v>38.354893605637876</v>
      </c>
      <c r="M7" s="44">
        <v>35.068400604477745</v>
      </c>
      <c r="N7" s="22">
        <v>31</v>
      </c>
      <c r="O7" s="44"/>
      <c r="P7" s="44"/>
    </row>
    <row r="8" spans="1:16" ht="14.5" x14ac:dyDescent="0.4">
      <c r="B8" s="43" t="s">
        <v>7</v>
      </c>
      <c r="C8" s="44">
        <v>11.674001785080039</v>
      </c>
      <c r="D8" s="44">
        <v>11.555443553262638</v>
      </c>
      <c r="E8" s="44">
        <v>19.692773848470775</v>
      </c>
      <c r="F8" s="44">
        <v>17.357124103011131</v>
      </c>
      <c r="G8" s="44">
        <v>15.945353004203898</v>
      </c>
      <c r="H8" s="44">
        <v>16.679068340005273</v>
      </c>
      <c r="I8" s="44">
        <v>20.175309861798155</v>
      </c>
      <c r="J8" s="44">
        <v>18.959405647466927</v>
      </c>
      <c r="K8" s="44">
        <v>17.592580217659485</v>
      </c>
      <c r="L8" s="44">
        <v>19.484221543501491</v>
      </c>
      <c r="M8" s="44">
        <v>16.677851028936185</v>
      </c>
      <c r="N8" s="22">
        <v>18</v>
      </c>
      <c r="O8" s="44"/>
      <c r="P8" s="44"/>
    </row>
    <row r="9" spans="1:16" x14ac:dyDescent="0.25"/>
    <row r="10" spans="1:16" x14ac:dyDescent="0.25"/>
    <row r="11" spans="1:16" ht="15.5" x14ac:dyDescent="0.35">
      <c r="B11" s="42" t="s">
        <v>9</v>
      </c>
    </row>
    <row r="12" spans="1:16" x14ac:dyDescent="0.25"/>
    <row r="13" spans="1:16" x14ac:dyDescent="0.25"/>
    <row r="14" spans="1:16" x14ac:dyDescent="0.25"/>
    <row r="15" spans="1:16" x14ac:dyDescent="0.25"/>
    <row r="16" spans="1: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BCE2-7216-480F-91D3-123973014C5C}">
  <dimension ref="A1:K41"/>
  <sheetViews>
    <sheetView workbookViewId="0"/>
  </sheetViews>
  <sheetFormatPr baseColWidth="10" defaultColWidth="0" defaultRowHeight="12.5" zeroHeight="1" x14ac:dyDescent="0.25"/>
  <cols>
    <col min="1" max="1" width="11.453125" style="2" customWidth="1"/>
    <col min="2" max="2" width="36.1796875" style="2" customWidth="1"/>
    <col min="3" max="9" width="11.453125" style="2" customWidth="1"/>
    <col min="10" max="11" width="0" style="2" hidden="1"/>
    <col min="12" max="16384" width="11.453125" style="2" hidden="1"/>
  </cols>
  <sheetData>
    <row r="1" spans="1:8" ht="20.5" x14ac:dyDescent="0.55000000000000004">
      <c r="A1" s="73" t="s">
        <v>0</v>
      </c>
      <c r="B1" s="74" t="s">
        <v>64</v>
      </c>
      <c r="C1" s="74"/>
      <c r="D1" s="74"/>
      <c r="E1" s="74"/>
    </row>
    <row r="2" spans="1:8" ht="20.5" x14ac:dyDescent="0.55000000000000004">
      <c r="A2" s="73" t="s">
        <v>2</v>
      </c>
      <c r="B2" s="74" t="s">
        <v>3</v>
      </c>
      <c r="C2" s="74"/>
      <c r="D2" s="74"/>
      <c r="E2" s="74"/>
    </row>
    <row r="3" spans="1:8" ht="13" x14ac:dyDescent="0.3">
      <c r="B3" s="81"/>
      <c r="C3" s="81"/>
      <c r="D3" s="81"/>
      <c r="E3" s="81"/>
      <c r="F3" s="81"/>
      <c r="G3" s="81"/>
    </row>
    <row r="4" spans="1:8" ht="13" x14ac:dyDescent="0.3">
      <c r="B4" s="81"/>
      <c r="C4" s="81"/>
      <c r="D4" s="81"/>
      <c r="E4" s="81"/>
      <c r="F4" s="81"/>
      <c r="G4" s="81"/>
    </row>
    <row r="5" spans="1:8" ht="15.5" x14ac:dyDescent="0.35">
      <c r="B5" s="82" t="s">
        <v>4</v>
      </c>
      <c r="C5" s="81"/>
      <c r="D5" s="81"/>
      <c r="E5" s="81"/>
      <c r="F5" s="81"/>
      <c r="G5" s="81"/>
    </row>
    <row r="6" spans="1:8" ht="13" x14ac:dyDescent="0.3">
      <c r="B6" s="81"/>
      <c r="C6" s="81">
        <v>2016</v>
      </c>
      <c r="D6" s="81">
        <v>2017</v>
      </c>
      <c r="E6" s="81">
        <v>2018</v>
      </c>
      <c r="F6" s="81">
        <v>2019</v>
      </c>
      <c r="G6" s="81">
        <v>2020</v>
      </c>
      <c r="H6" s="81">
        <v>2021</v>
      </c>
    </row>
    <row r="7" spans="1:8" ht="13" x14ac:dyDescent="0.3">
      <c r="B7" s="81" t="s">
        <v>122</v>
      </c>
      <c r="C7" s="83">
        <v>48.357460030237739</v>
      </c>
      <c r="D7" s="83">
        <v>40.871128015541217</v>
      </c>
      <c r="E7" s="83">
        <v>42.220254398146842</v>
      </c>
      <c r="F7" s="83">
        <v>47.233956794047373</v>
      </c>
      <c r="G7" s="83">
        <v>54.604260825056407</v>
      </c>
      <c r="H7" s="83">
        <v>56.964985378517461</v>
      </c>
    </row>
    <row r="8" spans="1:8" ht="13" x14ac:dyDescent="0.3">
      <c r="B8" s="81" t="s">
        <v>65</v>
      </c>
      <c r="C8" s="83">
        <v>88.583845886144672</v>
      </c>
      <c r="D8" s="83">
        <v>71.593010923417538</v>
      </c>
      <c r="E8" s="83">
        <v>76.610861980268083</v>
      </c>
      <c r="F8" s="83">
        <v>90.853536049459365</v>
      </c>
      <c r="G8" s="83">
        <v>124.2384268805279</v>
      </c>
      <c r="H8" s="83">
        <v>112.69464581321679</v>
      </c>
    </row>
    <row r="9" spans="1:8" ht="13" x14ac:dyDescent="0.3">
      <c r="B9" s="81"/>
      <c r="C9" s="84"/>
      <c r="D9" s="84"/>
      <c r="E9" s="84"/>
      <c r="F9" s="84"/>
      <c r="G9" s="81"/>
    </row>
    <row r="10" spans="1:8" ht="13" x14ac:dyDescent="0.3">
      <c r="B10" s="81"/>
      <c r="C10" s="81"/>
      <c r="D10" s="81"/>
      <c r="E10" s="81"/>
      <c r="F10" s="81"/>
      <c r="G10" s="81"/>
    </row>
    <row r="11" spans="1:8" ht="13" x14ac:dyDescent="0.3">
      <c r="B11" s="81"/>
      <c r="C11" s="81"/>
      <c r="D11" s="81"/>
      <c r="E11" s="81"/>
      <c r="F11" s="81"/>
      <c r="G11" s="81"/>
    </row>
    <row r="12" spans="1:8" ht="13" x14ac:dyDescent="0.3">
      <c r="B12" s="81"/>
      <c r="C12" s="81"/>
      <c r="D12" s="81"/>
      <c r="E12" s="81"/>
      <c r="F12" s="81"/>
      <c r="G12" s="81"/>
    </row>
    <row r="13" spans="1:8" ht="13" x14ac:dyDescent="0.3">
      <c r="B13" s="81"/>
      <c r="C13" s="81"/>
      <c r="D13" s="81"/>
      <c r="E13" s="81"/>
      <c r="F13" s="81"/>
      <c r="G13" s="81"/>
    </row>
    <row r="14" spans="1:8" ht="15.5" x14ac:dyDescent="0.35">
      <c r="B14" s="82" t="s">
        <v>9</v>
      </c>
    </row>
    <row r="15" spans="1:8" x14ac:dyDescent="0.25"/>
    <row r="16" spans="1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42EE-2DBB-42F2-A360-DB061D71C28D}">
  <dimension ref="A1:H31"/>
  <sheetViews>
    <sheetView workbookViewId="0"/>
  </sheetViews>
  <sheetFormatPr baseColWidth="10" defaultColWidth="0" defaultRowHeight="12.5" zeroHeight="1" x14ac:dyDescent="0.25"/>
  <cols>
    <col min="1" max="1" width="11.453125" style="2" customWidth="1"/>
    <col min="2" max="2" width="39.26953125" style="2" customWidth="1"/>
    <col min="3" max="4" width="14.81640625" style="2" customWidth="1"/>
    <col min="5" max="8" width="11.453125" style="2" customWidth="1"/>
    <col min="9" max="16384" width="11.453125" style="2" hidden="1"/>
  </cols>
  <sheetData>
    <row r="1" spans="1:5" ht="20.5" x14ac:dyDescent="0.55000000000000004">
      <c r="A1" s="73" t="s">
        <v>0</v>
      </c>
      <c r="B1" s="74" t="s">
        <v>66</v>
      </c>
      <c r="C1" s="74"/>
      <c r="D1" s="74"/>
      <c r="E1" s="74"/>
    </row>
    <row r="2" spans="1:5" ht="20.5" x14ac:dyDescent="0.55000000000000004">
      <c r="A2" s="73" t="s">
        <v>33</v>
      </c>
      <c r="B2" s="74" t="s">
        <v>3</v>
      </c>
      <c r="C2" s="74"/>
      <c r="D2" s="74"/>
      <c r="E2" s="74"/>
    </row>
    <row r="3" spans="1:5" x14ac:dyDescent="0.25"/>
    <row r="4" spans="1:5" x14ac:dyDescent="0.25"/>
    <row r="5" spans="1:5" x14ac:dyDescent="0.25"/>
    <row r="6" spans="1:5" ht="13.5" x14ac:dyDescent="0.35">
      <c r="B6" s="3"/>
      <c r="C6" s="7">
        <v>2021</v>
      </c>
      <c r="D6" s="7">
        <v>2020</v>
      </c>
      <c r="E6" s="7" t="s">
        <v>16</v>
      </c>
    </row>
    <row r="7" spans="1:5" ht="17.25" customHeight="1" x14ac:dyDescent="0.4">
      <c r="B7" s="8" t="s">
        <v>17</v>
      </c>
      <c r="C7" s="16">
        <v>1887.9190000000001</v>
      </c>
      <c r="D7" s="16">
        <v>1692.277</v>
      </c>
      <c r="E7" s="20">
        <f>(C7/D7-1)*100</f>
        <v>11.560873308565922</v>
      </c>
    </row>
    <row r="8" spans="1:5" ht="14.5" x14ac:dyDescent="0.4">
      <c r="B8" s="8" t="s">
        <v>50</v>
      </c>
      <c r="C8" s="16">
        <v>1359.893</v>
      </c>
      <c r="D8" s="16">
        <v>1169.442</v>
      </c>
      <c r="E8" s="17">
        <f>(C8/D8-1)*100</f>
        <v>16.285630240747295</v>
      </c>
    </row>
    <row r="9" spans="1:5" ht="14.5" x14ac:dyDescent="0.4">
      <c r="B9" s="9" t="s">
        <v>19</v>
      </c>
      <c r="C9" s="16">
        <v>1127.403</v>
      </c>
      <c r="D9" s="16">
        <v>975.72299999999996</v>
      </c>
      <c r="E9" s="17">
        <f>(C9/D9-1)*100</f>
        <v>15.545395568209418</v>
      </c>
    </row>
    <row r="10" spans="1:5" ht="14.5" x14ac:dyDescent="0.4">
      <c r="B10" s="9" t="s">
        <v>51</v>
      </c>
      <c r="C10" s="16">
        <v>777.64800000000002</v>
      </c>
      <c r="D10" s="16">
        <v>643.83199999999999</v>
      </c>
      <c r="E10" s="17">
        <f>(C10/D10-1)*100</f>
        <v>20.784303979920239</v>
      </c>
    </row>
    <row r="11" spans="1:5" ht="14.5" x14ac:dyDescent="0.4">
      <c r="B11" s="10" t="s">
        <v>21</v>
      </c>
      <c r="C11" s="18">
        <v>760.51599999999996</v>
      </c>
      <c r="D11" s="18">
        <v>716.55399999999997</v>
      </c>
      <c r="E11" s="20">
        <f>(C11/D11-1)*100</f>
        <v>6.1351970681902568</v>
      </c>
    </row>
    <row r="12" spans="1:5" ht="14.5" x14ac:dyDescent="0.4">
      <c r="B12" s="9"/>
      <c r="C12" s="16"/>
      <c r="D12" s="16"/>
      <c r="E12" s="17"/>
    </row>
    <row r="13" spans="1:5" ht="14.5" x14ac:dyDescent="0.4">
      <c r="B13" s="9" t="s">
        <v>22</v>
      </c>
      <c r="C13" s="16">
        <v>46.536000000000001</v>
      </c>
      <c r="D13" s="16">
        <v>11.003</v>
      </c>
      <c r="E13" s="17">
        <f>(C13/D13-1)*100</f>
        <v>322.93919840043623</v>
      </c>
    </row>
    <row r="14" spans="1:5" ht="14.5" x14ac:dyDescent="0.4">
      <c r="B14" s="9" t="s">
        <v>23</v>
      </c>
      <c r="C14" s="16">
        <v>807.05200000000002</v>
      </c>
      <c r="D14" s="16">
        <v>727.55700000000002</v>
      </c>
      <c r="E14" s="17">
        <f>(C14/D14-1)*100</f>
        <v>10.926291685737333</v>
      </c>
    </row>
    <row r="15" spans="1:5" ht="14.5" x14ac:dyDescent="0.4">
      <c r="B15" s="11"/>
      <c r="C15" s="16"/>
      <c r="D15" s="16"/>
      <c r="E15" s="17"/>
    </row>
    <row r="16" spans="1:5" ht="14.5" x14ac:dyDescent="0.4">
      <c r="B16" s="9" t="s">
        <v>24</v>
      </c>
      <c r="C16" s="16">
        <v>157.28899999999999</v>
      </c>
      <c r="D16" s="16">
        <v>166.67</v>
      </c>
      <c r="E16" s="17">
        <f>(C16/D16-1)*100</f>
        <v>-5.6284874302513943</v>
      </c>
    </row>
    <row r="17" spans="2:5" ht="15" thickBot="1" x14ac:dyDescent="0.45">
      <c r="B17" s="12" t="s">
        <v>25</v>
      </c>
      <c r="C17" s="19">
        <v>649.76300000000003</v>
      </c>
      <c r="D17" s="19">
        <v>560.88699999999994</v>
      </c>
      <c r="E17" s="21">
        <f>(C17/D17-1)*100</f>
        <v>15.845615961860426</v>
      </c>
    </row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>
      <c r="C23" s="85"/>
      <c r="D23" s="85"/>
    </row>
    <row r="24" spans="2:5" x14ac:dyDescent="0.25">
      <c r="C24" s="85"/>
      <c r="D24" s="85"/>
    </row>
    <row r="25" spans="2:5" hidden="1" x14ac:dyDescent="0.25">
      <c r="C25" s="85"/>
      <c r="D25" s="85"/>
    </row>
    <row r="26" spans="2:5" hidden="1" x14ac:dyDescent="0.25">
      <c r="C26" s="85"/>
      <c r="D26" s="85"/>
    </row>
    <row r="27" spans="2:5" hidden="1" x14ac:dyDescent="0.25">
      <c r="C27" s="85"/>
      <c r="D27" s="85"/>
    </row>
    <row r="28" spans="2:5" hidden="1" x14ac:dyDescent="0.25">
      <c r="C28" s="85"/>
      <c r="D28" s="85"/>
    </row>
    <row r="29" spans="2:5" hidden="1" x14ac:dyDescent="0.25">
      <c r="C29" s="85"/>
      <c r="D29" s="85"/>
    </row>
    <row r="30" spans="2:5" hidden="1" x14ac:dyDescent="0.25">
      <c r="C30" s="85"/>
      <c r="D30" s="85"/>
    </row>
    <row r="31" spans="2:5" hidden="1" x14ac:dyDescent="0.25">
      <c r="C31" s="85"/>
      <c r="D31" s="85"/>
    </row>
  </sheetData>
  <pageMargins left="0.7" right="0.7" top="0.78740157499999996" bottom="0.78740157499999996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7CF-1020-4337-9C01-D8EA85533AA9}">
  <dimension ref="A1:H44"/>
  <sheetViews>
    <sheetView workbookViewId="0"/>
  </sheetViews>
  <sheetFormatPr baseColWidth="10" defaultColWidth="0" defaultRowHeight="12.5" zeroHeight="1" x14ac:dyDescent="0.25"/>
  <cols>
    <col min="1" max="1" width="27.453125" style="2" customWidth="1"/>
    <col min="2" max="11" width="11.453125" style="2" customWidth="1"/>
    <col min="12" max="16384" width="11.453125" style="2" hidden="1"/>
  </cols>
  <sheetData>
    <row r="1" spans="1:8" ht="20.5" x14ac:dyDescent="0.55000000000000004">
      <c r="A1" s="73" t="s">
        <v>0</v>
      </c>
      <c r="B1" s="74" t="s">
        <v>67</v>
      </c>
    </row>
    <row r="2" spans="1:8" ht="20.5" x14ac:dyDescent="0.55000000000000004">
      <c r="A2" s="73" t="s">
        <v>2</v>
      </c>
      <c r="B2" s="74" t="s">
        <v>3</v>
      </c>
    </row>
    <row r="3" spans="1:8" x14ac:dyDescent="0.25">
      <c r="E3" s="86"/>
      <c r="F3" s="86">
        <v>2020</v>
      </c>
      <c r="G3" s="86">
        <v>2021</v>
      </c>
      <c r="H3" s="86"/>
    </row>
    <row r="4" spans="1:8" ht="15.5" x14ac:dyDescent="0.35">
      <c r="A4" s="82" t="s">
        <v>4</v>
      </c>
      <c r="E4" s="86" t="s">
        <v>82</v>
      </c>
      <c r="F4" s="86">
        <v>1692</v>
      </c>
      <c r="G4" s="86">
        <v>1888</v>
      </c>
      <c r="H4" s="86"/>
    </row>
    <row r="5" spans="1:8" x14ac:dyDescent="0.25">
      <c r="E5" s="86" t="s">
        <v>83</v>
      </c>
      <c r="F5" s="87">
        <f>+$F$4*B8</f>
        <v>117213.68003800797</v>
      </c>
      <c r="G5" s="87">
        <f>+$G$4*C8</f>
        <v>135995.13453702198</v>
      </c>
      <c r="H5" s="86"/>
    </row>
    <row r="6" spans="1:8" ht="13" x14ac:dyDescent="0.3">
      <c r="A6" s="88" t="s">
        <v>28</v>
      </c>
      <c r="E6" s="86" t="s">
        <v>84</v>
      </c>
      <c r="F6" s="87">
        <f t="shared" ref="F6:F7" si="0">+$F$4*B9</f>
        <v>18780.436524538556</v>
      </c>
      <c r="G6" s="87">
        <f t="shared" ref="G6:G7" si="1">+$G$4*C9</f>
        <v>16884.424384732607</v>
      </c>
      <c r="H6" s="86"/>
    </row>
    <row r="7" spans="1:8" ht="13" x14ac:dyDescent="0.3">
      <c r="B7" s="88">
        <v>2020</v>
      </c>
      <c r="C7" s="88">
        <v>2021</v>
      </c>
      <c r="D7" s="2" t="s">
        <v>99</v>
      </c>
      <c r="E7" s="86" t="s">
        <v>85</v>
      </c>
      <c r="F7" s="87">
        <f t="shared" si="0"/>
        <v>33205.883437453471</v>
      </c>
      <c r="G7" s="87">
        <f t="shared" si="1"/>
        <v>35920.441078245414</v>
      </c>
      <c r="H7" s="86"/>
    </row>
    <row r="8" spans="1:8" ht="13" x14ac:dyDescent="0.3">
      <c r="A8" s="88" t="s">
        <v>53</v>
      </c>
      <c r="B8" s="89">
        <v>69.275224608751756</v>
      </c>
      <c r="C8" s="89">
        <v>72.031321259015883</v>
      </c>
      <c r="D8" s="85">
        <f>+((G5-F5)/F5)*100</f>
        <v>16.023261527941017</v>
      </c>
    </row>
    <row r="9" spans="1:8" ht="13" x14ac:dyDescent="0.3">
      <c r="A9" s="88" t="s">
        <v>54</v>
      </c>
      <c r="B9" s="89">
        <v>11.099548773367941</v>
      </c>
      <c r="C9" s="89">
        <v>8.9430213902185418</v>
      </c>
      <c r="D9" s="85">
        <f>+((G6-F6)/F6)*100</f>
        <v>-10.095676622471558</v>
      </c>
    </row>
    <row r="10" spans="1:8" ht="13" x14ac:dyDescent="0.3">
      <c r="A10" s="88" t="s">
        <v>55</v>
      </c>
      <c r="B10" s="89">
        <v>19.625226617880301</v>
      </c>
      <c r="C10" s="89">
        <v>19.025657350765581</v>
      </c>
      <c r="D10" s="85">
        <f>+((G7-F7)/F7)*100</f>
        <v>8.1749297407041688</v>
      </c>
    </row>
    <row r="11" spans="1:8" x14ac:dyDescent="0.25"/>
    <row r="12" spans="1:8" ht="13" x14ac:dyDescent="0.3">
      <c r="A12" s="88"/>
      <c r="B12" s="83"/>
      <c r="C12" s="83"/>
    </row>
    <row r="13" spans="1:8" ht="13" x14ac:dyDescent="0.3">
      <c r="A13" s="88"/>
      <c r="B13" s="83"/>
      <c r="C13" s="83"/>
    </row>
    <row r="14" spans="1:8" ht="15.5" x14ac:dyDescent="0.35">
      <c r="A14" s="82" t="s">
        <v>9</v>
      </c>
      <c r="B14" s="83"/>
      <c r="C14" s="83"/>
    </row>
    <row r="15" spans="1:8" ht="13" x14ac:dyDescent="0.3">
      <c r="A15" s="88"/>
      <c r="B15" s="83"/>
      <c r="C15" s="83"/>
    </row>
    <row r="16" spans="1:8" ht="13" x14ac:dyDescent="0.3">
      <c r="A16" s="88"/>
      <c r="B16" s="83"/>
      <c r="C16" s="83"/>
    </row>
    <row r="17" spans="1:3" ht="13" x14ac:dyDescent="0.3">
      <c r="A17" s="88"/>
      <c r="B17" s="83"/>
      <c r="C17" s="83"/>
    </row>
    <row r="18" spans="1:3" ht="13" x14ac:dyDescent="0.3">
      <c r="A18" s="88"/>
      <c r="B18" s="88"/>
      <c r="C18" s="88"/>
    </row>
    <row r="19" spans="1:3" x14ac:dyDescent="0.25"/>
    <row r="20" spans="1:3" x14ac:dyDescent="0.25"/>
    <row r="21" spans="1:3" x14ac:dyDescent="0.25"/>
    <row r="22" spans="1:3" x14ac:dyDescent="0.25"/>
    <row r="23" spans="1:3" x14ac:dyDescent="0.25"/>
    <row r="24" spans="1:3" x14ac:dyDescent="0.25"/>
    <row r="25" spans="1:3" x14ac:dyDescent="0.25"/>
    <row r="26" spans="1:3" x14ac:dyDescent="0.25"/>
    <row r="27" spans="1:3" x14ac:dyDescent="0.25"/>
    <row r="28" spans="1:3" x14ac:dyDescent="0.25"/>
    <row r="29" spans="1:3" x14ac:dyDescent="0.25"/>
    <row r="30" spans="1:3" x14ac:dyDescent="0.25"/>
    <row r="31" spans="1:3" x14ac:dyDescent="0.25"/>
    <row r="32" spans="1:3" x14ac:dyDescent="0.25"/>
    <row r="33" spans="3:4" x14ac:dyDescent="0.25"/>
    <row r="34" spans="3:4" x14ac:dyDescent="0.25"/>
    <row r="35" spans="3:4" x14ac:dyDescent="0.25"/>
    <row r="36" spans="3:4" x14ac:dyDescent="0.25"/>
    <row r="37" spans="3:4" x14ac:dyDescent="0.25"/>
    <row r="38" spans="3:4" x14ac:dyDescent="0.25"/>
    <row r="39" spans="3:4" x14ac:dyDescent="0.25"/>
    <row r="40" spans="3:4" x14ac:dyDescent="0.25"/>
    <row r="41" spans="3:4" x14ac:dyDescent="0.25"/>
    <row r="43" spans="3:4" ht="16.5" hidden="1" x14ac:dyDescent="0.45">
      <c r="C43" s="90"/>
      <c r="D43" s="91"/>
    </row>
    <row r="44" spans="3:4" ht="16.5" hidden="1" x14ac:dyDescent="0.45">
      <c r="C44" s="90"/>
      <c r="D44" s="9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0513-4E99-443F-AE8F-F2F2F25C6B5E}">
  <dimension ref="A1:O46"/>
  <sheetViews>
    <sheetView workbookViewId="0"/>
  </sheetViews>
  <sheetFormatPr baseColWidth="10" defaultColWidth="0" defaultRowHeight="12.5" zeroHeight="1" x14ac:dyDescent="0.25"/>
  <cols>
    <col min="1" max="1" width="19.1796875" style="2" customWidth="1"/>
    <col min="2" max="8" width="11.54296875" style="2" bestFit="1" customWidth="1"/>
    <col min="9" max="12" width="12.453125" style="2" bestFit="1" customWidth="1"/>
    <col min="13" max="14" width="11.453125" style="2" customWidth="1"/>
    <col min="15" max="15" width="12.7265625" style="2" bestFit="1" customWidth="1"/>
    <col min="16" max="16384" width="11.453125" style="2" hidden="1"/>
  </cols>
  <sheetData>
    <row r="1" spans="1:15" ht="20.5" x14ac:dyDescent="0.55000000000000004">
      <c r="A1" s="73" t="s">
        <v>26</v>
      </c>
      <c r="B1" s="74" t="s">
        <v>132</v>
      </c>
    </row>
    <row r="2" spans="1:15" ht="20.5" x14ac:dyDescent="0.55000000000000004">
      <c r="A2" s="73" t="s">
        <v>2</v>
      </c>
      <c r="B2" s="74" t="s">
        <v>3</v>
      </c>
    </row>
    <row r="3" spans="1:15" ht="17.5" x14ac:dyDescent="0.35">
      <c r="A3" s="92"/>
      <c r="B3" s="92"/>
    </row>
    <row r="4" spans="1:15" ht="15.5" x14ac:dyDescent="0.35">
      <c r="A4" s="82" t="s">
        <v>4</v>
      </c>
    </row>
    <row r="5" spans="1:15" x14ac:dyDescent="0.25"/>
    <row r="6" spans="1:15" ht="14.5" x14ac:dyDescent="0.4">
      <c r="A6" s="93"/>
      <c r="B6" s="69">
        <v>2010</v>
      </c>
      <c r="C6" s="69">
        <v>2011</v>
      </c>
      <c r="D6" s="69">
        <v>2012</v>
      </c>
      <c r="E6" s="69">
        <v>2013</v>
      </c>
      <c r="F6" s="69">
        <v>2014</v>
      </c>
      <c r="G6" s="69">
        <v>2015</v>
      </c>
      <c r="H6" s="69">
        <v>2016</v>
      </c>
      <c r="I6" s="69">
        <v>2017</v>
      </c>
      <c r="J6" s="69">
        <v>2018</v>
      </c>
      <c r="K6" s="69">
        <v>2019</v>
      </c>
      <c r="L6" s="69">
        <v>2020</v>
      </c>
      <c r="M6" s="69">
        <v>2021</v>
      </c>
    </row>
    <row r="7" spans="1:15" ht="13.5" x14ac:dyDescent="0.35">
      <c r="A7" s="4" t="s">
        <v>57</v>
      </c>
      <c r="B7" s="94">
        <v>58.07848074394704</v>
      </c>
      <c r="C7" s="94">
        <v>51.025450955500915</v>
      </c>
      <c r="D7" s="94">
        <v>49.505522778261735</v>
      </c>
      <c r="E7" s="94">
        <v>56.652827520117711</v>
      </c>
      <c r="F7" s="94">
        <v>48.841560472304764</v>
      </c>
      <c r="G7" s="94">
        <v>47.586999361651564</v>
      </c>
      <c r="H7" s="94">
        <v>49.846649632709358</v>
      </c>
      <c r="I7" s="94">
        <v>54.061759498642523</v>
      </c>
      <c r="J7" s="94">
        <v>51.995534887784686</v>
      </c>
      <c r="K7" s="94">
        <v>55.155992593388333</v>
      </c>
      <c r="L7" s="94">
        <v>55.681707381300839</v>
      </c>
      <c r="M7" s="94">
        <v>60.514057145711007</v>
      </c>
      <c r="N7" s="85"/>
      <c r="O7" s="85"/>
    </row>
    <row r="8" spans="1:15" ht="13.5" x14ac:dyDescent="0.35">
      <c r="A8" s="4" t="s">
        <v>58</v>
      </c>
      <c r="B8" s="94">
        <v>3.5622142753274746</v>
      </c>
      <c r="C8" s="94">
        <v>3.7763831449710197</v>
      </c>
      <c r="D8" s="94">
        <v>3.8855832319479422</v>
      </c>
      <c r="E8" s="94">
        <v>5.3866495830886825</v>
      </c>
      <c r="F8" s="94">
        <v>4.9513447444942527</v>
      </c>
      <c r="G8" s="94">
        <v>5.4523164726693363</v>
      </c>
      <c r="H8" s="94">
        <v>5.3372270300478757</v>
      </c>
      <c r="I8" s="94">
        <v>4.338299270191297</v>
      </c>
      <c r="J8" s="94">
        <v>4.7199680446495593</v>
      </c>
      <c r="K8" s="94">
        <v>4.5054051314325418</v>
      </c>
      <c r="L8" s="94">
        <v>4.3644557925525174</v>
      </c>
      <c r="M8" s="94">
        <v>4.452328064008281</v>
      </c>
      <c r="N8" s="85"/>
      <c r="O8" s="85"/>
    </row>
    <row r="9" spans="1:15" ht="13.5" x14ac:dyDescent="0.35">
      <c r="A9" s="4" t="s">
        <v>59</v>
      </c>
      <c r="B9" s="94">
        <v>20.433747512781206</v>
      </c>
      <c r="C9" s="94">
        <v>25.293022043639386</v>
      </c>
      <c r="D9" s="94">
        <v>30.973428827135645</v>
      </c>
      <c r="E9" s="94">
        <v>25.480486364242459</v>
      </c>
      <c r="F9" s="94">
        <v>34.394496174506202</v>
      </c>
      <c r="G9" s="94">
        <v>35.859957010275131</v>
      </c>
      <c r="H9" s="94">
        <v>34.34146721443792</v>
      </c>
      <c r="I9" s="94">
        <v>30.794629369500637</v>
      </c>
      <c r="J9" s="94">
        <v>33.70261309713328</v>
      </c>
      <c r="K9" s="94">
        <v>31.735118853802174</v>
      </c>
      <c r="L9" s="94">
        <v>32.475339621077403</v>
      </c>
      <c r="M9" s="94">
        <v>27.213621623339552</v>
      </c>
      <c r="N9" s="85"/>
      <c r="O9" s="85"/>
    </row>
    <row r="10" spans="1:15" ht="13.5" x14ac:dyDescent="0.35">
      <c r="A10" s="4" t="s">
        <v>60</v>
      </c>
      <c r="B10" s="94">
        <v>17.482144645443299</v>
      </c>
      <c r="C10" s="94">
        <v>19.34126005497561</v>
      </c>
      <c r="D10" s="94">
        <v>15.106261710236055</v>
      </c>
      <c r="E10" s="94">
        <v>12.097900103762582</v>
      </c>
      <c r="F10" s="94">
        <v>9.5249758927691524</v>
      </c>
      <c r="G10" s="94">
        <v>8.5874992887673578</v>
      </c>
      <c r="H10" s="94">
        <v>8.6143121131086104</v>
      </c>
      <c r="I10" s="94">
        <v>9.4398522645383771</v>
      </c>
      <c r="J10" s="94">
        <v>8.2430354958853762</v>
      </c>
      <c r="K10" s="94">
        <v>6.7692569455118399</v>
      </c>
      <c r="L10" s="94">
        <v>5.4941137682927819</v>
      </c>
      <c r="M10" s="94">
        <v>5.9405047156051403</v>
      </c>
      <c r="N10" s="85"/>
      <c r="O10" s="85"/>
    </row>
    <row r="11" spans="1:15" ht="13.5" x14ac:dyDescent="0.35">
      <c r="A11" s="6" t="s">
        <v>61</v>
      </c>
      <c r="B11" s="95">
        <v>0.44341282250098812</v>
      </c>
      <c r="C11" s="95">
        <v>0.56388380091306223</v>
      </c>
      <c r="D11" s="95">
        <v>0.52920345241862321</v>
      </c>
      <c r="E11" s="95">
        <v>0.38213642878856408</v>
      </c>
      <c r="F11" s="95">
        <v>2.2876227159256293</v>
      </c>
      <c r="G11" s="95">
        <v>2.513227866636611</v>
      </c>
      <c r="H11" s="95">
        <v>1.8603440096962318</v>
      </c>
      <c r="I11" s="95">
        <v>1.3654595971271639</v>
      </c>
      <c r="J11" s="95">
        <v>1.3388484745470992</v>
      </c>
      <c r="K11" s="95">
        <v>1.8342264758651066</v>
      </c>
      <c r="L11" s="95">
        <v>1.9843834367764608</v>
      </c>
      <c r="M11" s="95">
        <v>1.8794884513360219</v>
      </c>
      <c r="N11" s="85"/>
      <c r="O11" s="85"/>
    </row>
    <row r="12" spans="1:15" ht="13.5" x14ac:dyDescent="0.35">
      <c r="A12" s="5" t="s">
        <v>68</v>
      </c>
      <c r="B12" s="94">
        <v>500.32540499999999</v>
      </c>
      <c r="C12" s="94">
        <v>484.85609899999997</v>
      </c>
      <c r="D12" s="94">
        <v>550.71050400000001</v>
      </c>
      <c r="E12" s="94">
        <v>633.53473199999996</v>
      </c>
      <c r="F12" s="94">
        <v>813.61169700000005</v>
      </c>
      <c r="G12" s="94">
        <v>876.945831</v>
      </c>
      <c r="H12" s="94">
        <v>926.67172900000003</v>
      </c>
      <c r="I12" s="94">
        <v>1162.1670120000001</v>
      </c>
      <c r="J12" s="94">
        <v>1141.4351429999999</v>
      </c>
      <c r="K12" s="94">
        <v>1354.355873</v>
      </c>
      <c r="L12" s="94">
        <v>1474.9172189999999</v>
      </c>
      <c r="M12" s="94">
        <v>1762</v>
      </c>
      <c r="O12" s="96"/>
    </row>
    <row r="13" spans="1:15" x14ac:dyDescent="0.25"/>
    <row r="14" spans="1:15" x14ac:dyDescent="0.25">
      <c r="M14" s="97">
        <f>+(M12-L12)/L12</f>
        <v>0.19464331780914687</v>
      </c>
    </row>
    <row r="15" spans="1:15" x14ac:dyDescent="0.25"/>
    <row r="16" spans="1:15" x14ac:dyDescent="0.25"/>
    <row r="17" spans="1:1" ht="15.5" x14ac:dyDescent="0.35">
      <c r="A17" s="82" t="s">
        <v>9</v>
      </c>
    </row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87C1-E234-4CC9-899B-303332F1B6FE}">
  <dimension ref="A1:I51"/>
  <sheetViews>
    <sheetView workbookViewId="0"/>
  </sheetViews>
  <sheetFormatPr baseColWidth="10" defaultColWidth="0" defaultRowHeight="12.5" zeroHeight="1" x14ac:dyDescent="0.25"/>
  <cols>
    <col min="1" max="1" width="14.453125" style="2" customWidth="1"/>
    <col min="2" max="2" width="34.54296875" style="2" customWidth="1"/>
    <col min="3" max="11" width="11.453125" style="2" customWidth="1"/>
    <col min="12" max="16384" width="11.453125" style="2" hidden="1"/>
  </cols>
  <sheetData>
    <row r="1" spans="1:9" ht="20.5" x14ac:dyDescent="0.55000000000000004">
      <c r="A1" s="73" t="s">
        <v>0</v>
      </c>
      <c r="B1" s="74" t="s">
        <v>79</v>
      </c>
    </row>
    <row r="2" spans="1:9" ht="20.5" x14ac:dyDescent="0.55000000000000004">
      <c r="A2" s="73" t="s">
        <v>33</v>
      </c>
      <c r="B2" s="74" t="s">
        <v>3</v>
      </c>
    </row>
    <row r="3" spans="1:9" x14ac:dyDescent="0.25"/>
    <row r="4" spans="1:9" x14ac:dyDescent="0.25"/>
    <row r="5" spans="1:9" ht="15.5" x14ac:dyDescent="0.35">
      <c r="B5" s="82" t="s">
        <v>4</v>
      </c>
    </row>
    <row r="6" spans="1:9" ht="14.5" x14ac:dyDescent="0.4">
      <c r="B6" s="93"/>
      <c r="C6" s="69">
        <v>2015</v>
      </c>
      <c r="D6" s="69">
        <v>2016</v>
      </c>
      <c r="E6" s="69">
        <v>2017</v>
      </c>
      <c r="F6" s="69">
        <v>2018</v>
      </c>
      <c r="G6" s="69">
        <v>2019</v>
      </c>
      <c r="H6" s="69">
        <v>2020</v>
      </c>
      <c r="I6" s="69">
        <v>2021</v>
      </c>
    </row>
    <row r="7" spans="1:9" ht="13.5" x14ac:dyDescent="0.35">
      <c r="B7" s="4" t="s">
        <v>34</v>
      </c>
      <c r="C7" s="98">
        <v>22.836751072047935</v>
      </c>
      <c r="D7" s="98">
        <v>24.937709228334572</v>
      </c>
      <c r="E7" s="98">
        <v>15.284435218823045</v>
      </c>
      <c r="F7" s="98">
        <v>17.601523194534938</v>
      </c>
      <c r="G7" s="98">
        <v>20.533205068882801</v>
      </c>
      <c r="H7" s="98">
        <v>21.684184873596969</v>
      </c>
      <c r="I7" s="98">
        <v>24.74812198735756</v>
      </c>
    </row>
    <row r="8" spans="1:9" ht="13.5" x14ac:dyDescent="0.35">
      <c r="B8" s="4" t="s">
        <v>35</v>
      </c>
      <c r="C8" s="98">
        <v>53.45575137267025</v>
      </c>
      <c r="D8" s="98">
        <v>50.441729057176396</v>
      </c>
      <c r="E8" s="98">
        <v>51.956930524475595</v>
      </c>
      <c r="F8" s="98">
        <v>54.535315912539559</v>
      </c>
      <c r="G8" s="98">
        <v>50.806971243507562</v>
      </c>
      <c r="H8" s="98">
        <v>49.694160347783765</v>
      </c>
      <c r="I8" s="98">
        <v>46.220935414598557</v>
      </c>
    </row>
    <row r="9" spans="1:9" ht="13.5" x14ac:dyDescent="0.35">
      <c r="B9" s="4" t="s">
        <v>69</v>
      </c>
      <c r="C9" s="98">
        <v>2.140402736996859</v>
      </c>
      <c r="D9" s="98">
        <v>1.8456408277390903</v>
      </c>
      <c r="E9" s="98">
        <v>1.7749758824559956</v>
      </c>
      <c r="F9" s="98">
        <v>2.0451414372691317</v>
      </c>
      <c r="G9" s="99">
        <v>2.142344949811319</v>
      </c>
      <c r="H9" s="99">
        <v>2.3460204674051752</v>
      </c>
      <c r="I9" s="99">
        <v>3.004052709555288</v>
      </c>
    </row>
    <row r="10" spans="1:9" ht="13.5" x14ac:dyDescent="0.35">
      <c r="B10" s="4" t="s">
        <v>36</v>
      </c>
      <c r="C10" s="99">
        <v>-0.22997859417690078</v>
      </c>
      <c r="D10" s="99">
        <v>-0.13183277634216081</v>
      </c>
      <c r="E10" s="99">
        <v>-0.10949688830796361</v>
      </c>
      <c r="F10" s="99">
        <v>-0.52344952898014552</v>
      </c>
      <c r="G10" s="98">
        <v>0.50577025935188891</v>
      </c>
      <c r="H10" s="98">
        <v>1.096187184382571</v>
      </c>
      <c r="I10" s="98">
        <v>0.21586679922673652</v>
      </c>
    </row>
    <row r="11" spans="1:9" ht="13.5" x14ac:dyDescent="0.35">
      <c r="B11" s="4" t="s">
        <v>37</v>
      </c>
      <c r="C11" s="99">
        <v>16.683105757776424</v>
      </c>
      <c r="D11" s="99">
        <v>18.493932795162721</v>
      </c>
      <c r="E11" s="99">
        <v>26.732329251582833</v>
      </c>
      <c r="F11" s="99">
        <v>21.610698728467792</v>
      </c>
      <c r="G11" s="98">
        <v>21.19534917291762</v>
      </c>
      <c r="H11" s="98">
        <v>21.623324571708519</v>
      </c>
      <c r="I11" s="98">
        <v>22.72632346815924</v>
      </c>
    </row>
    <row r="12" spans="1:9" ht="13.5" x14ac:dyDescent="0.35">
      <c r="B12" s="4" t="s">
        <v>39</v>
      </c>
      <c r="C12" s="99">
        <v>1.8167873759989857</v>
      </c>
      <c r="D12" s="99">
        <v>2.0965196183662327</v>
      </c>
      <c r="E12" s="99">
        <v>1.9899671249539883</v>
      </c>
      <c r="F12" s="99">
        <v>1.3849050226531747</v>
      </c>
      <c r="G12" s="99">
        <v>1.5554219754684069</v>
      </c>
      <c r="H12" s="99">
        <v>1.8175372823360229E-4</v>
      </c>
      <c r="I12" s="99">
        <v>4.2113489651293211E-6</v>
      </c>
    </row>
    <row r="13" spans="1:9" ht="13.5" x14ac:dyDescent="0.35">
      <c r="B13" s="6" t="s">
        <v>40</v>
      </c>
      <c r="C13" s="72">
        <v>3.2971802786864499</v>
      </c>
      <c r="D13" s="72">
        <v>2.3163012495631614</v>
      </c>
      <c r="E13" s="72">
        <v>2.3708588860164967</v>
      </c>
      <c r="F13" s="72">
        <v>3.3458652335155459</v>
      </c>
      <c r="G13" s="72">
        <v>3.2609373300604085</v>
      </c>
      <c r="H13" s="72">
        <v>3.5554469648256037</v>
      </c>
      <c r="I13" s="72">
        <v>3.0846903982483838</v>
      </c>
    </row>
    <row r="14" spans="1:9" ht="13.5" x14ac:dyDescent="0.35">
      <c r="B14" s="100" t="s">
        <v>41</v>
      </c>
      <c r="C14" s="101">
        <v>1450.6641420000001</v>
      </c>
      <c r="D14" s="101">
        <v>1496.5868539999997</v>
      </c>
      <c r="E14" s="101">
        <v>1599.3367730000002</v>
      </c>
      <c r="F14" s="101">
        <v>1646.450235</v>
      </c>
      <c r="G14" s="101">
        <v>1932.754807</v>
      </c>
      <c r="H14" s="101">
        <v>2121.552079</v>
      </c>
      <c r="I14" s="101">
        <v>2374.5360649999998</v>
      </c>
    </row>
    <row r="15" spans="1:9" x14ac:dyDescent="0.25"/>
    <row r="16" spans="1:9" x14ac:dyDescent="0.25"/>
    <row r="17" spans="2:2" x14ac:dyDescent="0.25"/>
    <row r="18" spans="2:2" x14ac:dyDescent="0.25"/>
    <row r="19" spans="2:2" x14ac:dyDescent="0.25"/>
    <row r="20" spans="2:2" ht="15.5" x14ac:dyDescent="0.35">
      <c r="B20" s="82" t="s">
        <v>9</v>
      </c>
    </row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4F77-F17F-4C3D-B5EE-A0ECA9203C05}">
  <dimension ref="A1:F39"/>
  <sheetViews>
    <sheetView workbookViewId="0"/>
  </sheetViews>
  <sheetFormatPr baseColWidth="10" defaultColWidth="0" defaultRowHeight="12.5" zeroHeight="1" x14ac:dyDescent="0.25"/>
  <cols>
    <col min="1" max="10" width="11.453125" style="2" customWidth="1"/>
    <col min="11" max="16384" width="10.90625" style="2" hidden="1"/>
  </cols>
  <sheetData>
    <row r="1" spans="1:6" ht="20.5" x14ac:dyDescent="0.55000000000000004">
      <c r="A1" s="73" t="s">
        <v>0</v>
      </c>
      <c r="B1" s="74" t="s">
        <v>118</v>
      </c>
    </row>
    <row r="2" spans="1:6" ht="20.5" x14ac:dyDescent="0.55000000000000004">
      <c r="A2" s="73" t="s">
        <v>33</v>
      </c>
      <c r="B2" s="74" t="s">
        <v>119</v>
      </c>
    </row>
    <row r="3" spans="1:6" x14ac:dyDescent="0.25"/>
    <row r="4" spans="1:6" x14ac:dyDescent="0.25"/>
    <row r="5" spans="1:6" ht="15.5" x14ac:dyDescent="0.35">
      <c r="B5" s="82" t="s">
        <v>4</v>
      </c>
    </row>
    <row r="6" spans="1:6" ht="14.5" x14ac:dyDescent="0.35">
      <c r="F6" s="41"/>
    </row>
    <row r="7" spans="1:6" ht="14.5" x14ac:dyDescent="0.35">
      <c r="C7" s="2" t="s">
        <v>70</v>
      </c>
      <c r="D7" s="2" t="s">
        <v>81</v>
      </c>
      <c r="F7" s="41"/>
    </row>
    <row r="8" spans="1:6" ht="14.5" x14ac:dyDescent="0.35">
      <c r="B8" s="2">
        <v>2017</v>
      </c>
      <c r="C8" s="2">
        <v>21</v>
      </c>
      <c r="D8" s="85">
        <v>64.180999999999997</v>
      </c>
      <c r="F8" s="41"/>
    </row>
    <row r="9" spans="1:6" x14ac:dyDescent="0.25">
      <c r="B9" s="2">
        <v>2018</v>
      </c>
      <c r="C9" s="2">
        <v>20</v>
      </c>
      <c r="D9" s="85">
        <v>46.476868913662003</v>
      </c>
    </row>
    <row r="10" spans="1:6" x14ac:dyDescent="0.25">
      <c r="B10" s="2">
        <v>2019</v>
      </c>
      <c r="C10" s="2">
        <v>15</v>
      </c>
      <c r="D10" s="85">
        <v>43.997999999999998</v>
      </c>
    </row>
    <row r="11" spans="1:6" x14ac:dyDescent="0.25">
      <c r="B11" s="2">
        <v>2020</v>
      </c>
      <c r="C11" s="2">
        <v>54</v>
      </c>
      <c r="D11" s="85">
        <v>76.696148360262214</v>
      </c>
    </row>
    <row r="12" spans="1:6" x14ac:dyDescent="0.25">
      <c r="B12" s="102">
        <v>2021</v>
      </c>
      <c r="C12" s="2">
        <v>67</v>
      </c>
      <c r="D12" s="85">
        <v>143.47517800000003</v>
      </c>
    </row>
    <row r="13" spans="1:6" x14ac:dyDescent="0.25"/>
    <row r="14" spans="1:6" x14ac:dyDescent="0.25"/>
    <row r="15" spans="1:6" x14ac:dyDescent="0.25">
      <c r="D15" s="85"/>
    </row>
    <row r="16" spans="1:6" x14ac:dyDescent="0.25"/>
    <row r="17" spans="4:4" x14ac:dyDescent="0.25"/>
    <row r="18" spans="4:4" x14ac:dyDescent="0.25"/>
    <row r="19" spans="4:4" x14ac:dyDescent="0.25"/>
    <row r="20" spans="4:4" x14ac:dyDescent="0.25"/>
    <row r="21" spans="4:4" x14ac:dyDescent="0.25"/>
    <row r="22" spans="4:4" x14ac:dyDescent="0.25"/>
    <row r="23" spans="4:4" x14ac:dyDescent="0.25"/>
    <row r="24" spans="4:4" x14ac:dyDescent="0.25"/>
    <row r="25" spans="4:4" x14ac:dyDescent="0.25"/>
    <row r="26" spans="4:4" x14ac:dyDescent="0.25">
      <c r="D26" s="85"/>
    </row>
    <row r="27" spans="4:4" x14ac:dyDescent="0.25">
      <c r="D27" s="85"/>
    </row>
    <row r="28" spans="4:4" x14ac:dyDescent="0.25"/>
    <row r="29" spans="4:4" x14ac:dyDescent="0.25"/>
    <row r="30" spans="4:4" x14ac:dyDescent="0.25"/>
    <row r="31" spans="4:4" x14ac:dyDescent="0.25"/>
    <row r="32" spans="4: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576E-3BED-44A0-9F2F-1037F16D7B23}">
  <dimension ref="A1:K35"/>
  <sheetViews>
    <sheetView workbookViewId="0"/>
  </sheetViews>
  <sheetFormatPr baseColWidth="10" defaultColWidth="0" defaultRowHeight="12.5" zeroHeight="1" x14ac:dyDescent="0.25"/>
  <cols>
    <col min="1" max="9" width="11.453125" style="2" customWidth="1"/>
    <col min="10" max="11" width="0" style="2" hidden="1"/>
    <col min="12" max="16384" width="10.90625" style="2" hidden="1"/>
  </cols>
  <sheetData>
    <row r="1" spans="1:11" ht="20.5" x14ac:dyDescent="0.55000000000000004">
      <c r="A1" s="73" t="s">
        <v>0</v>
      </c>
      <c r="B1" s="74" t="s">
        <v>136</v>
      </c>
    </row>
    <row r="2" spans="1:11" ht="20.5" x14ac:dyDescent="0.55000000000000004">
      <c r="A2" s="73" t="s">
        <v>33</v>
      </c>
      <c r="B2" s="74" t="s">
        <v>137</v>
      </c>
    </row>
    <row r="3" spans="1:11" x14ac:dyDescent="0.25"/>
    <row r="4" spans="1:11" x14ac:dyDescent="0.25"/>
    <row r="5" spans="1:11" ht="15.5" x14ac:dyDescent="0.35">
      <c r="B5" s="82" t="s">
        <v>4</v>
      </c>
    </row>
    <row r="6" spans="1:11" x14ac:dyDescent="0.25"/>
    <row r="7" spans="1:11" ht="14.5" x14ac:dyDescent="0.35">
      <c r="C7" s="2">
        <v>2017</v>
      </c>
      <c r="D7" s="2">
        <v>2018</v>
      </c>
      <c r="E7" s="2">
        <v>2019</v>
      </c>
      <c r="F7" s="2">
        <v>2020</v>
      </c>
      <c r="G7" s="2">
        <v>2021</v>
      </c>
      <c r="K7" s="41"/>
    </row>
    <row r="8" spans="1:11" x14ac:dyDescent="0.25">
      <c r="B8" s="2" t="s">
        <v>135</v>
      </c>
      <c r="C8" s="85">
        <v>60</v>
      </c>
      <c r="D8" s="85">
        <v>32</v>
      </c>
      <c r="E8" s="85">
        <v>47</v>
      </c>
      <c r="F8" s="85">
        <v>54</v>
      </c>
      <c r="G8" s="85">
        <v>140</v>
      </c>
    </row>
    <row r="9" spans="1:11" x14ac:dyDescent="0.25"/>
    <row r="10" spans="1:11" x14ac:dyDescent="0.25"/>
    <row r="11" spans="1:11" x14ac:dyDescent="0.25"/>
    <row r="12" spans="1:11" x14ac:dyDescent="0.25"/>
    <row r="13" spans="1:11" x14ac:dyDescent="0.25"/>
    <row r="14" spans="1:11" x14ac:dyDescent="0.25"/>
    <row r="15" spans="1:11" x14ac:dyDescent="0.25"/>
    <row r="16" spans="1:1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A480-8359-4331-A3CD-B7D578578766}">
  <dimension ref="A1:BR32"/>
  <sheetViews>
    <sheetView zoomScale="115" zoomScaleNormal="115" workbookViewId="0"/>
  </sheetViews>
  <sheetFormatPr baseColWidth="10" defaultColWidth="0" defaultRowHeight="12.5" zeroHeight="1" x14ac:dyDescent="0.25"/>
  <cols>
    <col min="1" max="1" width="11.26953125" style="104" customWidth="1"/>
    <col min="2" max="2" width="8.81640625" style="104" customWidth="1"/>
    <col min="3" max="5" width="9.1796875" style="104" customWidth="1"/>
    <col min="6" max="7" width="8.81640625" style="105" customWidth="1"/>
    <col min="8" max="21" width="8.81640625" style="105" bestFit="1" customWidth="1"/>
    <col min="22" max="22" width="9.1796875" style="104" bestFit="1" customWidth="1"/>
    <col min="23" max="23" width="10.1796875" style="104" bestFit="1" customWidth="1"/>
    <col min="24" max="24" width="12.54296875" style="104" bestFit="1" customWidth="1"/>
    <col min="25" max="57" width="8.81640625" style="104" hidden="1"/>
    <col min="58" max="58" width="9.1796875" style="104" hidden="1"/>
    <col min="59" max="59" width="11.26953125" style="104" hidden="1"/>
    <col min="60" max="63" width="11.453125" style="104" hidden="1"/>
    <col min="64" max="64" width="11.26953125" style="104" hidden="1"/>
    <col min="65" max="66" width="11.453125" style="104" hidden="1"/>
    <col min="67" max="70" width="11.26953125" style="104" hidden="1"/>
    <col min="71" max="16384" width="11.453125" style="104" hidden="1"/>
  </cols>
  <sheetData>
    <row r="1" spans="1:70" ht="20.5" x14ac:dyDescent="0.55000000000000004">
      <c r="A1" s="73" t="s">
        <v>0</v>
      </c>
      <c r="B1" s="74" t="s">
        <v>117</v>
      </c>
      <c r="C1" s="103"/>
    </row>
    <row r="2" spans="1:70" ht="20.5" x14ac:dyDescent="0.55000000000000004">
      <c r="A2" s="73" t="s">
        <v>2</v>
      </c>
      <c r="B2" s="74" t="s">
        <v>3</v>
      </c>
      <c r="C2" s="103"/>
    </row>
    <row r="3" spans="1:70" ht="14.5" x14ac:dyDescent="0.35">
      <c r="A3" s="41"/>
      <c r="B3" s="41"/>
      <c r="C3" s="41"/>
    </row>
    <row r="4" spans="1:70" ht="18.5" x14ac:dyDescent="0.45">
      <c r="A4" s="106" t="s">
        <v>4</v>
      </c>
      <c r="B4" s="81"/>
      <c r="C4" s="81"/>
    </row>
    <row r="5" spans="1:70" x14ac:dyDescent="0.25"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</row>
    <row r="6" spans="1:70" x14ac:dyDescent="0.25">
      <c r="C6" s="104">
        <v>2001</v>
      </c>
      <c r="D6" s="104">
        <v>2002</v>
      </c>
      <c r="E6" s="104">
        <v>2003</v>
      </c>
      <c r="F6" s="105">
        <v>2004</v>
      </c>
      <c r="G6" s="104">
        <v>2005</v>
      </c>
      <c r="H6" s="104">
        <v>2006</v>
      </c>
      <c r="I6" s="104">
        <v>2007</v>
      </c>
      <c r="J6" s="104">
        <v>2008</v>
      </c>
      <c r="K6" s="104">
        <v>2009</v>
      </c>
      <c r="L6" s="104">
        <v>2010</v>
      </c>
      <c r="M6" s="104">
        <v>2011</v>
      </c>
      <c r="N6" s="104">
        <v>2012</v>
      </c>
      <c r="O6" s="104">
        <v>2013</v>
      </c>
      <c r="P6" s="104">
        <v>2014</v>
      </c>
      <c r="Q6" s="104">
        <v>2015</v>
      </c>
      <c r="R6" s="104">
        <v>2016</v>
      </c>
      <c r="S6" s="104">
        <v>2017</v>
      </c>
      <c r="T6" s="104">
        <v>2018</v>
      </c>
      <c r="U6" s="104">
        <v>2019</v>
      </c>
      <c r="V6" s="104">
        <v>2020</v>
      </c>
      <c r="W6" s="104">
        <v>2021</v>
      </c>
      <c r="BK6" s="107"/>
      <c r="BL6" s="107"/>
      <c r="BM6" s="107"/>
      <c r="BN6" s="107"/>
      <c r="BO6" s="107"/>
      <c r="BP6" s="107"/>
      <c r="BQ6" s="107"/>
      <c r="BR6" s="107"/>
    </row>
    <row r="7" spans="1:70" x14ac:dyDescent="0.25">
      <c r="B7" s="104" t="s">
        <v>115</v>
      </c>
      <c r="C7" s="108">
        <v>4.0249649999999999</v>
      </c>
      <c r="D7" s="108">
        <v>3.3048950000000001</v>
      </c>
      <c r="E7" s="108">
        <v>3.8792710000000001</v>
      </c>
      <c r="F7" s="108">
        <v>4.7625989999999998</v>
      </c>
      <c r="G7" s="108">
        <v>7.3708090000000004</v>
      </c>
      <c r="H7" s="108">
        <v>12.055327</v>
      </c>
      <c r="I7" s="108">
        <v>14.432879999999999</v>
      </c>
      <c r="J7" s="108">
        <v>8.1502780000000001</v>
      </c>
      <c r="K7" s="108">
        <v>6.7780139999999998</v>
      </c>
      <c r="L7" s="108">
        <v>7.6882430000000008</v>
      </c>
      <c r="M7" s="108">
        <v>6.2714300000000005</v>
      </c>
      <c r="N7" s="108">
        <v>5.4726790000000003</v>
      </c>
      <c r="O7" s="108">
        <v>6.4257560000000007</v>
      </c>
      <c r="P7" s="108">
        <v>6.4309440000000002</v>
      </c>
      <c r="Q7" s="108">
        <v>5.853453</v>
      </c>
      <c r="R7" s="108">
        <v>5.741784</v>
      </c>
      <c r="S7" s="108">
        <v>6.9809489999999998</v>
      </c>
      <c r="T7" s="108">
        <v>6.7454999999999998</v>
      </c>
      <c r="U7" s="108">
        <v>6.9206159999999999</v>
      </c>
      <c r="V7" s="108">
        <v>8.7229220000000005</v>
      </c>
      <c r="W7" s="108">
        <v>11.855</v>
      </c>
    </row>
    <row r="8" spans="1:70" x14ac:dyDescent="0.25">
      <c r="B8" s="104" t="s">
        <v>116</v>
      </c>
      <c r="C8" s="108">
        <v>3.1332240000000002</v>
      </c>
      <c r="D8" s="108">
        <v>2.9923670000000002</v>
      </c>
      <c r="E8" s="108">
        <v>2.8709530000000001</v>
      </c>
      <c r="F8" s="108">
        <v>3.0784150000000001</v>
      </c>
      <c r="G8" s="108">
        <v>3.7679499999999999</v>
      </c>
      <c r="H8" s="108">
        <v>6.0074949999999996</v>
      </c>
      <c r="I8" s="108">
        <v>8.097289</v>
      </c>
      <c r="J8" s="108">
        <v>6.8363770000000006</v>
      </c>
      <c r="K8" s="108">
        <v>5.7785979999999997</v>
      </c>
      <c r="L8" s="108">
        <v>5.9054129999999994</v>
      </c>
      <c r="M8" s="108">
        <v>5.8163339999999994</v>
      </c>
      <c r="N8" s="108">
        <v>4.8734539999999997</v>
      </c>
      <c r="O8" s="108">
        <v>5.2108810000000005</v>
      </c>
      <c r="P8" s="108">
        <v>5.0279120000000006</v>
      </c>
      <c r="Q8" s="108">
        <v>4.8953680000000004</v>
      </c>
      <c r="R8" s="108">
        <v>4.6951879999999999</v>
      </c>
      <c r="S8" s="108">
        <v>5.6777389999999999</v>
      </c>
      <c r="T8" s="108">
        <v>5.61144</v>
      </c>
      <c r="U8" s="108">
        <v>6.0726290000000001</v>
      </c>
      <c r="V8" s="108">
        <v>6.7091419999999999</v>
      </c>
      <c r="W8" s="108">
        <v>8.4350000000000005</v>
      </c>
      <c r="BM8" s="107"/>
    </row>
    <row r="9" spans="1:70" x14ac:dyDescent="0.25">
      <c r="B9" s="104" t="s">
        <v>21</v>
      </c>
      <c r="C9" s="108">
        <v>0.89174100000000001</v>
      </c>
      <c r="D9" s="108">
        <v>0.31252800000000003</v>
      </c>
      <c r="E9" s="108">
        <v>1.008318</v>
      </c>
      <c r="F9" s="108">
        <v>1.6841839999999999</v>
      </c>
      <c r="G9" s="108">
        <v>3.602859</v>
      </c>
      <c r="H9" s="108">
        <v>6.0478320000000005</v>
      </c>
      <c r="I9" s="108">
        <v>6.335591</v>
      </c>
      <c r="J9" s="108">
        <v>1.313901</v>
      </c>
      <c r="K9" s="108">
        <v>0.99941600000000008</v>
      </c>
      <c r="L9" s="108">
        <v>1.7828299999999999</v>
      </c>
      <c r="M9" s="108">
        <v>0.45519600000000005</v>
      </c>
      <c r="N9" s="108">
        <v>0.59922500000000001</v>
      </c>
      <c r="O9" s="108">
        <v>1.2148749999999999</v>
      </c>
      <c r="P9" s="108">
        <v>1.4030319999999998</v>
      </c>
      <c r="Q9" s="108">
        <v>0.95808500000000008</v>
      </c>
      <c r="R9" s="108">
        <v>1.0465960000000001</v>
      </c>
      <c r="S9" s="108">
        <v>1.30321</v>
      </c>
      <c r="T9" s="108">
        <v>1.1340599999999998</v>
      </c>
      <c r="U9" s="108">
        <v>0.84798299999999993</v>
      </c>
      <c r="V9" s="108">
        <v>2.0137800000000001</v>
      </c>
      <c r="W9" s="108">
        <v>3.4209999999999998</v>
      </c>
      <c r="BM9" s="107"/>
    </row>
    <row r="10" spans="1:70" x14ac:dyDescent="0.25">
      <c r="C10" s="107"/>
      <c r="BM10" s="107"/>
    </row>
    <row r="11" spans="1:70" x14ac:dyDescent="0.25"/>
    <row r="12" spans="1:70" x14ac:dyDescent="0.25"/>
    <row r="13" spans="1:70" x14ac:dyDescent="0.25"/>
    <row r="14" spans="1:70" x14ac:dyDescent="0.25"/>
    <row r="15" spans="1:70" x14ac:dyDescent="0.25"/>
    <row r="16" spans="1:70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</sheetData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1F6-3159-411C-8093-53ACE2090DED}">
  <dimension ref="A1:P34"/>
  <sheetViews>
    <sheetView workbookViewId="0"/>
  </sheetViews>
  <sheetFormatPr baseColWidth="10" defaultColWidth="0" defaultRowHeight="12.5" zeroHeight="1" x14ac:dyDescent="0.25"/>
  <cols>
    <col min="1" max="1" width="11.453125" style="22" customWidth="1"/>
    <col min="2" max="2" width="36.1796875" style="22" customWidth="1"/>
    <col min="3" max="10" width="11.453125" style="22" customWidth="1"/>
    <col min="11" max="16" width="0" style="22" hidden="1"/>
    <col min="17" max="16384" width="11.453125" style="2" hidden="1"/>
  </cols>
  <sheetData>
    <row r="1" spans="1:10" ht="20.5" x14ac:dyDescent="0.55000000000000004">
      <c r="A1" s="35" t="s">
        <v>0</v>
      </c>
      <c r="B1" s="36" t="s">
        <v>11</v>
      </c>
    </row>
    <row r="2" spans="1:10" ht="20.5" x14ac:dyDescent="0.55000000000000004">
      <c r="A2" s="35" t="s">
        <v>2</v>
      </c>
      <c r="B2" s="36" t="s">
        <v>3</v>
      </c>
    </row>
    <row r="3" spans="1:10" ht="13" x14ac:dyDescent="0.3">
      <c r="B3" s="40"/>
      <c r="C3" s="40"/>
      <c r="D3" s="40"/>
      <c r="E3" s="40"/>
      <c r="F3" s="40"/>
      <c r="G3" s="40"/>
      <c r="H3" s="40"/>
    </row>
    <row r="4" spans="1:10" ht="15.5" x14ac:dyDescent="0.35">
      <c r="B4" s="42" t="s">
        <v>4</v>
      </c>
    </row>
    <row r="5" spans="1:10" ht="14.5" x14ac:dyDescent="0.4">
      <c r="B5" s="40"/>
      <c r="C5" s="40">
        <v>2016</v>
      </c>
      <c r="D5" s="40">
        <v>2017</v>
      </c>
      <c r="E5" s="40">
        <v>2018</v>
      </c>
      <c r="F5" s="40">
        <v>2019</v>
      </c>
      <c r="G5" s="40">
        <v>2020</v>
      </c>
      <c r="H5" s="22">
        <v>2021</v>
      </c>
      <c r="I5" s="43"/>
      <c r="J5" s="43"/>
    </row>
    <row r="6" spans="1:10" ht="13" x14ac:dyDescent="0.3">
      <c r="B6" s="40" t="s">
        <v>120</v>
      </c>
      <c r="C6" s="45">
        <v>42.77210145444397</v>
      </c>
      <c r="D6" s="45">
        <v>47.229859854295391</v>
      </c>
      <c r="E6" s="45">
        <v>40.870098371488197</v>
      </c>
      <c r="F6" s="45">
        <v>42.237685642359693</v>
      </c>
      <c r="G6" s="45">
        <v>47.673944345208362</v>
      </c>
      <c r="H6" s="46">
        <v>55.785115149133347</v>
      </c>
      <c r="I6" s="45"/>
      <c r="J6" s="45"/>
    </row>
    <row r="7" spans="1:10" ht="13" x14ac:dyDescent="0.3">
      <c r="B7" s="40" t="s">
        <v>121</v>
      </c>
      <c r="C7" s="45">
        <v>34.975724876395184</v>
      </c>
      <c r="D7" s="45">
        <v>38.412946042044894</v>
      </c>
      <c r="E7" s="45">
        <v>33.998977808272727</v>
      </c>
      <c r="F7" s="45">
        <v>37.17548131813345</v>
      </c>
      <c r="G7" s="45">
        <v>36.858380157565577</v>
      </c>
      <c r="H7" s="46">
        <v>39.690005733794273</v>
      </c>
      <c r="I7" s="45"/>
      <c r="J7" s="45"/>
    </row>
    <row r="8" spans="1:10" ht="13" x14ac:dyDescent="0.3">
      <c r="B8" s="40" t="s">
        <v>12</v>
      </c>
      <c r="C8" s="45">
        <v>18.227714591841142</v>
      </c>
      <c r="D8" s="45">
        <v>18.668092260808667</v>
      </c>
      <c r="E8" s="45">
        <v>16.81209695352457</v>
      </c>
      <c r="F8" s="45">
        <v>11.98504190568012</v>
      </c>
      <c r="G8" s="45">
        <v>22.68653105211305</v>
      </c>
      <c r="H8" s="47">
        <v>28.851978475460989</v>
      </c>
      <c r="I8" s="45"/>
      <c r="J8" s="45"/>
    </row>
    <row r="9" spans="1:10" ht="13" x14ac:dyDescent="0.3">
      <c r="B9" s="40"/>
      <c r="C9" s="40"/>
      <c r="D9" s="40"/>
      <c r="E9" s="40"/>
      <c r="F9" s="40"/>
      <c r="G9" s="40"/>
      <c r="H9" s="40"/>
    </row>
    <row r="10" spans="1:10" ht="13" x14ac:dyDescent="0.3">
      <c r="B10" s="40"/>
      <c r="C10" s="40"/>
      <c r="D10" s="40"/>
      <c r="E10" s="40"/>
      <c r="F10" s="40"/>
      <c r="G10" s="40"/>
      <c r="H10" s="40"/>
    </row>
    <row r="11" spans="1:10" ht="13" x14ac:dyDescent="0.3">
      <c r="B11" s="40"/>
      <c r="C11" s="40"/>
      <c r="D11" s="40"/>
      <c r="E11" s="40"/>
      <c r="F11" s="40"/>
      <c r="G11" s="40"/>
      <c r="H11" s="40"/>
    </row>
    <row r="12" spans="1:10" ht="15.5" x14ac:dyDescent="0.35">
      <c r="B12" s="42" t="s">
        <v>9</v>
      </c>
    </row>
    <row r="13" spans="1:10" x14ac:dyDescent="0.25"/>
    <row r="14" spans="1:10" x14ac:dyDescent="0.25"/>
    <row r="15" spans="1:10" x14ac:dyDescent="0.25"/>
    <row r="16" spans="1:10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7D5E-7FB5-4985-8A93-BE00C48B8558}">
  <dimension ref="A1:L36"/>
  <sheetViews>
    <sheetView workbookViewId="0"/>
  </sheetViews>
  <sheetFormatPr baseColWidth="10" defaultColWidth="0" defaultRowHeight="12.5" zeroHeight="1" x14ac:dyDescent="0.25"/>
  <cols>
    <col min="1" max="1" width="11.453125" style="22" customWidth="1"/>
    <col min="2" max="2" width="36.1796875" style="22" customWidth="1"/>
    <col min="3" max="6" width="11.453125" style="22" customWidth="1"/>
    <col min="7" max="7" width="15.453125" style="22" bestFit="1" customWidth="1"/>
    <col min="8" max="8" width="13.1796875" style="22" customWidth="1"/>
    <col min="9" max="10" width="11.453125" style="22" customWidth="1"/>
    <col min="11" max="12" width="0" style="22" hidden="1"/>
    <col min="13" max="16384" width="11.453125" style="1" hidden="1"/>
  </cols>
  <sheetData>
    <row r="1" spans="1:10" ht="20.5" x14ac:dyDescent="0.55000000000000004">
      <c r="A1" s="35" t="s">
        <v>0</v>
      </c>
      <c r="B1" s="36" t="s">
        <v>13</v>
      </c>
    </row>
    <row r="2" spans="1:10" ht="20.5" x14ac:dyDescent="0.55000000000000004">
      <c r="A2" s="35" t="s">
        <v>2</v>
      </c>
      <c r="B2" s="36" t="s">
        <v>3</v>
      </c>
    </row>
    <row r="3" spans="1:10" ht="13" x14ac:dyDescent="0.3">
      <c r="B3" s="40"/>
      <c r="C3" s="40"/>
      <c r="D3" s="40"/>
      <c r="E3" s="40"/>
      <c r="F3" s="40"/>
      <c r="G3" s="40"/>
      <c r="H3" s="40"/>
    </row>
    <row r="4" spans="1:10" ht="15.5" x14ac:dyDescent="0.35">
      <c r="B4" s="42" t="s">
        <v>4</v>
      </c>
      <c r="H4" s="40"/>
    </row>
    <row r="5" spans="1:10" ht="13.5" x14ac:dyDescent="0.35">
      <c r="B5" s="40"/>
      <c r="C5" s="40">
        <v>2016</v>
      </c>
      <c r="D5" s="40">
        <v>2017</v>
      </c>
      <c r="E5" s="40">
        <v>2018</v>
      </c>
      <c r="F5" s="40">
        <v>2019</v>
      </c>
      <c r="G5" s="40">
        <v>2020</v>
      </c>
      <c r="H5" s="40">
        <v>2021</v>
      </c>
      <c r="I5" s="4"/>
      <c r="J5" s="4"/>
    </row>
    <row r="6" spans="1:10" ht="14.5" x14ac:dyDescent="0.35">
      <c r="B6" s="40" t="s">
        <v>122</v>
      </c>
      <c r="C6" s="45">
        <v>8.7774901821409923</v>
      </c>
      <c r="D6" s="45">
        <v>9.5102323822828065</v>
      </c>
      <c r="E6" s="48">
        <v>7.0303718663947956</v>
      </c>
      <c r="F6" s="48">
        <v>4.3658851604752931</v>
      </c>
      <c r="G6" s="48">
        <v>12.126837300591079</v>
      </c>
      <c r="H6" s="48">
        <v>18.320351421759121</v>
      </c>
      <c r="I6" s="49"/>
      <c r="J6" s="49"/>
    </row>
    <row r="7" spans="1:10" ht="14.5" x14ac:dyDescent="0.35">
      <c r="B7" s="40" t="s">
        <v>14</v>
      </c>
      <c r="C7" s="45">
        <v>29.83181246118491</v>
      </c>
      <c r="D7" s="45">
        <v>31.142226279438123</v>
      </c>
      <c r="E7" s="48">
        <v>26.1895207068352</v>
      </c>
      <c r="F7" s="48">
        <v>16.505347576256082</v>
      </c>
      <c r="G7" s="48">
        <v>47.603481277376517</v>
      </c>
      <c r="H7" s="48">
        <v>62.168475125090893</v>
      </c>
      <c r="I7" s="49"/>
      <c r="J7" s="49"/>
    </row>
    <row r="8" spans="1:10" ht="13" x14ac:dyDescent="0.3">
      <c r="B8" s="40"/>
      <c r="C8" s="40"/>
      <c r="D8" s="40"/>
      <c r="E8" s="40"/>
      <c r="F8" s="40"/>
      <c r="G8" s="40"/>
      <c r="H8" s="40"/>
    </row>
    <row r="9" spans="1:10" ht="13" x14ac:dyDescent="0.3">
      <c r="B9" s="40"/>
      <c r="C9" s="40"/>
      <c r="D9" s="40"/>
      <c r="E9" s="40"/>
      <c r="F9" s="40"/>
      <c r="G9" s="40"/>
      <c r="H9" s="40"/>
    </row>
    <row r="10" spans="1:10" ht="13" x14ac:dyDescent="0.3">
      <c r="B10" s="40"/>
      <c r="C10" s="40"/>
      <c r="D10" s="40"/>
      <c r="E10" s="40"/>
      <c r="F10" s="40"/>
      <c r="G10" s="40"/>
      <c r="H10" s="40"/>
    </row>
    <row r="11" spans="1:10" ht="13" x14ac:dyDescent="0.3">
      <c r="B11" s="40"/>
      <c r="C11" s="40"/>
      <c r="D11" s="40"/>
      <c r="E11" s="40"/>
      <c r="F11" s="40"/>
      <c r="G11" s="40"/>
      <c r="H11" s="40"/>
    </row>
    <row r="12" spans="1:10" x14ac:dyDescent="0.25"/>
    <row r="13" spans="1:10" ht="15.5" x14ac:dyDescent="0.35">
      <c r="B13" s="42" t="s">
        <v>9</v>
      </c>
    </row>
    <row r="14" spans="1:10" x14ac:dyDescent="0.25"/>
    <row r="15" spans="1:10" x14ac:dyDescent="0.25"/>
    <row r="16" spans="1:10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0BE8-D85E-463C-80E3-EA29E12A06D3}">
  <dimension ref="A1:N24"/>
  <sheetViews>
    <sheetView workbookViewId="0"/>
  </sheetViews>
  <sheetFormatPr baseColWidth="10" defaultColWidth="0" defaultRowHeight="12.5" zeroHeight="1" x14ac:dyDescent="0.25"/>
  <cols>
    <col min="1" max="1" width="11.453125" style="22" customWidth="1"/>
    <col min="2" max="2" width="46" style="22" customWidth="1"/>
    <col min="3" max="4" width="11.453125" style="22" customWidth="1"/>
    <col min="5" max="5" width="10.7265625" style="22" customWidth="1"/>
    <col min="6" max="8" width="11.453125" style="22" customWidth="1"/>
    <col min="9" max="14" width="0" style="22" hidden="1"/>
    <col min="15" max="16384" width="11.453125" style="2" hidden="1"/>
  </cols>
  <sheetData>
    <row r="1" spans="1:5" ht="20.5" x14ac:dyDescent="0.55000000000000004">
      <c r="A1" s="35" t="s">
        <v>0</v>
      </c>
      <c r="B1" s="36" t="s">
        <v>15</v>
      </c>
    </row>
    <row r="2" spans="1:5" ht="20.5" x14ac:dyDescent="0.55000000000000004">
      <c r="A2" s="35" t="s">
        <v>2</v>
      </c>
      <c r="B2" s="36" t="s">
        <v>3</v>
      </c>
    </row>
    <row r="3" spans="1:5" x14ac:dyDescent="0.25"/>
    <row r="4" spans="1:5" ht="13" thickBot="1" x14ac:dyDescent="0.3">
      <c r="B4" s="50"/>
      <c r="C4" s="50"/>
      <c r="D4" s="50"/>
      <c r="E4" s="50"/>
    </row>
    <row r="5" spans="1:5" ht="18.75" customHeight="1" x14ac:dyDescent="0.35">
      <c r="B5" s="51"/>
      <c r="C5" s="23">
        <v>2021</v>
      </c>
      <c r="D5" s="23">
        <v>2020</v>
      </c>
      <c r="E5" s="23" t="s">
        <v>16</v>
      </c>
    </row>
    <row r="6" spans="1:5" ht="13.5" x14ac:dyDescent="0.35">
      <c r="B6" s="24" t="s">
        <v>17</v>
      </c>
      <c r="C6" s="25">
        <v>11855.492</v>
      </c>
      <c r="D6" s="25">
        <v>8737.3119999999999</v>
      </c>
      <c r="E6" s="25">
        <f>((C6-D6)/D6)*100</f>
        <v>35.688092630777071</v>
      </c>
    </row>
    <row r="7" spans="1:5" ht="13.5" x14ac:dyDescent="0.35">
      <c r="B7" s="26" t="s">
        <v>18</v>
      </c>
      <c r="C7" s="27">
        <v>11235.557000000001</v>
      </c>
      <c r="D7" s="27">
        <v>8251.8169999999991</v>
      </c>
      <c r="E7" s="27">
        <f>((C7-D7)/D7)*100</f>
        <v>36.158581800832494</v>
      </c>
    </row>
    <row r="8" spans="1:5" ht="13.5" x14ac:dyDescent="0.35">
      <c r="B8" s="28" t="s">
        <v>19</v>
      </c>
      <c r="C8" s="27">
        <v>8434.9480000000003</v>
      </c>
      <c r="D8" s="27">
        <v>6755.1189999999997</v>
      </c>
      <c r="E8" s="27">
        <f>((C8-D8)/D8)*100</f>
        <v>24.867496782810203</v>
      </c>
    </row>
    <row r="9" spans="1:5" ht="13.5" x14ac:dyDescent="0.35">
      <c r="B9" s="26" t="s">
        <v>20</v>
      </c>
      <c r="C9" s="27">
        <v>5638.6930000000002</v>
      </c>
      <c r="D9" s="27">
        <v>4181.96</v>
      </c>
      <c r="E9" s="27">
        <f>((C9-D9)/D9)*100</f>
        <v>34.83373824713771</v>
      </c>
    </row>
    <row r="10" spans="1:5" ht="13.5" x14ac:dyDescent="0.35">
      <c r="B10" s="29" t="s">
        <v>21</v>
      </c>
      <c r="C10" s="30">
        <v>3420.5439999999999</v>
      </c>
      <c r="D10" s="30">
        <v>1982.193</v>
      </c>
      <c r="E10" s="30">
        <f>((C10-D10)/D10)*100</f>
        <v>72.563620192382871</v>
      </c>
    </row>
    <row r="11" spans="1:5" ht="13.5" x14ac:dyDescent="0.35">
      <c r="B11" s="28"/>
      <c r="C11" s="27"/>
      <c r="D11" s="27"/>
      <c r="E11" s="27"/>
    </row>
    <row r="12" spans="1:5" ht="13.5" x14ac:dyDescent="0.35">
      <c r="B12" s="28" t="s">
        <v>22</v>
      </c>
      <c r="C12" s="27">
        <v>472.91</v>
      </c>
      <c r="D12" s="27">
        <v>240.32</v>
      </c>
      <c r="E12" s="27">
        <f>((C12-D12)/D12)*100</f>
        <v>96.7834553928096</v>
      </c>
    </row>
    <row r="13" spans="1:5" ht="13.5" x14ac:dyDescent="0.35">
      <c r="B13" s="29" t="s">
        <v>23</v>
      </c>
      <c r="C13" s="30">
        <v>3893.4540000000002</v>
      </c>
      <c r="D13" s="30">
        <v>2222.5129999999999</v>
      </c>
      <c r="E13" s="30">
        <f>((C13-D13)/D13)*100</f>
        <v>75.182507368910791</v>
      </c>
    </row>
    <row r="14" spans="1:5" x14ac:dyDescent="0.25">
      <c r="B14" s="31"/>
      <c r="C14" s="32"/>
      <c r="D14" s="32"/>
      <c r="E14" s="32"/>
    </row>
    <row r="15" spans="1:5" ht="13.5" x14ac:dyDescent="0.35">
      <c r="B15" s="28" t="s">
        <v>24</v>
      </c>
      <c r="C15" s="27">
        <v>838.72900000000004</v>
      </c>
      <c r="D15" s="27">
        <v>470</v>
      </c>
      <c r="E15" s="27">
        <f>((C15-D15)/D15)*100</f>
        <v>78.452978723404271</v>
      </c>
    </row>
    <row r="16" spans="1:5" ht="14" thickBot="1" x14ac:dyDescent="0.4">
      <c r="B16" s="33" t="s">
        <v>25</v>
      </c>
      <c r="C16" s="34">
        <v>3054.7249999999999</v>
      </c>
      <c r="D16" s="34">
        <v>1752.5129999999999</v>
      </c>
      <c r="E16" s="34">
        <f>((C16-D16)/D16)*100</f>
        <v>74.30541171449228</v>
      </c>
    </row>
    <row r="17" spans="3:3" x14ac:dyDescent="0.25">
      <c r="C17" s="52"/>
    </row>
    <row r="18" spans="3:3" x14ac:dyDescent="0.25"/>
    <row r="19" spans="3:3" x14ac:dyDescent="0.25"/>
    <row r="20" spans="3:3" x14ac:dyDescent="0.25"/>
    <row r="21" spans="3:3" x14ac:dyDescent="0.25"/>
    <row r="22" spans="3:3" x14ac:dyDescent="0.25"/>
    <row r="23" spans="3:3" x14ac:dyDescent="0.25"/>
    <row r="24" spans="3:3" x14ac:dyDescent="0.25"/>
  </sheetData>
  <phoneticPr fontId="21" type="noConversion"/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7233-B963-4A18-9631-83C5C0989483}">
  <dimension ref="A1:V32"/>
  <sheetViews>
    <sheetView zoomScale="80" zoomScaleNormal="80" workbookViewId="0"/>
  </sheetViews>
  <sheetFormatPr baseColWidth="10" defaultColWidth="0" defaultRowHeight="12.5" zeroHeight="1" x14ac:dyDescent="0.25"/>
  <cols>
    <col min="1" max="1" width="33.7265625" style="22" customWidth="1"/>
    <col min="2" max="13" width="13.81640625" style="22" bestFit="1" customWidth="1"/>
    <col min="14" max="14" width="11.453125" style="22" customWidth="1"/>
    <col min="15" max="22" width="0" style="22" hidden="1"/>
    <col min="23" max="16384" width="11.453125" style="2" hidden="1"/>
  </cols>
  <sheetData>
    <row r="1" spans="1:13" ht="20.5" x14ac:dyDescent="0.55000000000000004">
      <c r="A1" s="35" t="s">
        <v>0</v>
      </c>
      <c r="B1" s="36" t="s">
        <v>129</v>
      </c>
    </row>
    <row r="2" spans="1:13" ht="20.5" x14ac:dyDescent="0.55000000000000004">
      <c r="A2" s="35" t="s">
        <v>2</v>
      </c>
      <c r="B2" s="36" t="s">
        <v>3</v>
      </c>
    </row>
    <row r="3" spans="1:13" x14ac:dyDescent="0.25"/>
    <row r="4" spans="1:13" ht="14.5" x14ac:dyDescent="0.35">
      <c r="A4" s="38" t="s">
        <v>114</v>
      </c>
      <c r="B4" s="38" t="s">
        <v>100</v>
      </c>
      <c r="C4" s="38" t="s">
        <v>101</v>
      </c>
      <c r="D4" s="38" t="s">
        <v>102</v>
      </c>
      <c r="E4" s="38" t="s">
        <v>103</v>
      </c>
      <c r="F4" s="38" t="s">
        <v>104</v>
      </c>
      <c r="G4" s="38" t="s">
        <v>105</v>
      </c>
      <c r="H4" s="38" t="s">
        <v>106</v>
      </c>
      <c r="I4" s="38" t="s">
        <v>107</v>
      </c>
      <c r="J4" s="38" t="s">
        <v>108</v>
      </c>
      <c r="K4" s="38" t="s">
        <v>109</v>
      </c>
      <c r="L4" s="38" t="s">
        <v>110</v>
      </c>
      <c r="M4" s="38" t="s">
        <v>111</v>
      </c>
    </row>
    <row r="5" spans="1:13" ht="14.5" x14ac:dyDescent="0.35">
      <c r="A5" s="38" t="s">
        <v>112</v>
      </c>
      <c r="B5" s="22">
        <v>0.98669899999999999</v>
      </c>
      <c r="C5" s="22">
        <v>1.4868669999999999</v>
      </c>
      <c r="D5" s="22">
        <v>1.6054409999999999</v>
      </c>
      <c r="E5" s="22">
        <v>1.8182529999999999</v>
      </c>
      <c r="F5" s="22">
        <v>1.237188</v>
      </c>
      <c r="G5" s="22">
        <v>1.3652789999999999</v>
      </c>
      <c r="H5" s="22">
        <v>1.143194</v>
      </c>
      <c r="I5" s="22">
        <v>1.3004549999999999</v>
      </c>
      <c r="J5" s="22">
        <v>1.01013</v>
      </c>
      <c r="K5" s="22">
        <v>2.5328379999999999</v>
      </c>
      <c r="L5" s="22">
        <v>3.157429</v>
      </c>
      <c r="M5" s="22">
        <v>2.4082720000000002</v>
      </c>
    </row>
    <row r="6" spans="1:13" ht="14.5" x14ac:dyDescent="0.35">
      <c r="A6" s="38" t="s">
        <v>113</v>
      </c>
      <c r="B6" s="22">
        <v>1.7014739999999999</v>
      </c>
      <c r="C6" s="22">
        <v>2.1723119999999998</v>
      </c>
      <c r="D6" s="22">
        <v>2.3420230000000002</v>
      </c>
      <c r="E6" s="22">
        <v>2.5363560000000001</v>
      </c>
      <c r="F6" s="22">
        <v>2.2464689999999998</v>
      </c>
      <c r="G6" s="22">
        <v>2.457986</v>
      </c>
      <c r="H6" s="22">
        <v>2.3065190000000002</v>
      </c>
      <c r="I6" s="22">
        <v>2.494707</v>
      </c>
      <c r="J6" s="22">
        <v>2.327124</v>
      </c>
      <c r="K6" s="22">
        <v>4.0280950000000004</v>
      </c>
      <c r="L6" s="22">
        <v>4.8276700000000003</v>
      </c>
      <c r="M6" s="22">
        <v>4.1495100000000003</v>
      </c>
    </row>
    <row r="7" spans="1:13" ht="14.5" x14ac:dyDescent="0.35">
      <c r="A7" s="38" t="s">
        <v>115</v>
      </c>
      <c r="B7" s="22">
        <v>2.623691</v>
      </c>
      <c r="C7" s="22">
        <v>3.118093</v>
      </c>
      <c r="D7" s="22">
        <v>3.3534980000000001</v>
      </c>
      <c r="E7" s="22">
        <v>3.6274510000000002</v>
      </c>
      <c r="F7" s="22">
        <v>3.2803749999999998</v>
      </c>
      <c r="G7" s="22">
        <v>3.465125</v>
      </c>
      <c r="H7" s="22">
        <v>3.2911489999999999</v>
      </c>
      <c r="I7" s="22">
        <v>3.608393</v>
      </c>
      <c r="J7" s="22">
        <v>3.421081</v>
      </c>
      <c r="K7" s="22">
        <v>5.3162310000000002</v>
      </c>
      <c r="L7" s="22">
        <v>6.0632400000000004</v>
      </c>
      <c r="M7" s="22">
        <v>5.7922520000000004</v>
      </c>
    </row>
    <row r="8" spans="1:13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25"/>
    <row r="10" spans="1:13" x14ac:dyDescent="0.25"/>
    <row r="11" spans="1:13" x14ac:dyDescent="0.25"/>
    <row r="12" spans="1:13" x14ac:dyDescent="0.25"/>
    <row r="13" spans="1:13" x14ac:dyDescent="0.25"/>
    <row r="14" spans="1:13" x14ac:dyDescent="0.25"/>
    <row r="15" spans="1:13" x14ac:dyDescent="0.25"/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B086-556C-4340-A8F9-3682FB613011}">
  <dimension ref="A1:R32"/>
  <sheetViews>
    <sheetView workbookViewId="0"/>
  </sheetViews>
  <sheetFormatPr baseColWidth="10" defaultColWidth="0" defaultRowHeight="14.5" zeroHeight="1" x14ac:dyDescent="0.35"/>
  <cols>
    <col min="1" max="1" width="28.81640625" style="38" bestFit="1" customWidth="1"/>
    <col min="2" max="11" width="11.453125" style="38" customWidth="1"/>
    <col min="12" max="18" width="11.453125" style="38" hidden="1"/>
    <col min="19" max="16384" width="10.90625" hidden="1"/>
  </cols>
  <sheetData>
    <row r="1" spans="1:4" ht="20.5" x14ac:dyDescent="0.55000000000000004">
      <c r="A1" s="35" t="s">
        <v>26</v>
      </c>
      <c r="B1" s="36" t="s">
        <v>124</v>
      </c>
    </row>
    <row r="2" spans="1:4" ht="20.5" x14ac:dyDescent="0.55000000000000004">
      <c r="A2" s="35" t="s">
        <v>2</v>
      </c>
      <c r="B2" s="36" t="s">
        <v>3</v>
      </c>
    </row>
    <row r="3" spans="1:4" x14ac:dyDescent="0.35"/>
    <row r="4" spans="1:4" x14ac:dyDescent="0.35">
      <c r="A4" s="38" t="s">
        <v>125</v>
      </c>
    </row>
    <row r="5" spans="1:4" x14ac:dyDescent="0.35">
      <c r="B5" s="22" t="s">
        <v>94</v>
      </c>
      <c r="C5" s="22" t="s">
        <v>95</v>
      </c>
      <c r="D5" s="22" t="s">
        <v>96</v>
      </c>
    </row>
    <row r="6" spans="1:4" x14ac:dyDescent="0.35">
      <c r="A6" s="53" t="s">
        <v>97</v>
      </c>
      <c r="B6" s="54">
        <v>68.383121557383689</v>
      </c>
      <c r="C6" s="54">
        <v>95.558130069690378</v>
      </c>
      <c r="D6" s="54">
        <v>47.663796330962185</v>
      </c>
    </row>
    <row r="7" spans="1:4" x14ac:dyDescent="0.35">
      <c r="A7" s="53" t="s">
        <v>47</v>
      </c>
      <c r="B7" s="54">
        <v>28.617621823031424</v>
      </c>
      <c r="C7" s="54">
        <v>32.053808147947613</v>
      </c>
      <c r="D7" s="54">
        <v>6.8084631216706981</v>
      </c>
    </row>
    <row r="8" spans="1:4" x14ac:dyDescent="0.35">
      <c r="A8" s="53" t="s">
        <v>123</v>
      </c>
      <c r="B8" s="54">
        <v>8.267880618185556</v>
      </c>
      <c r="C8" s="54">
        <v>10.430704492697275</v>
      </c>
      <c r="D8" s="54">
        <v>4.818283830175921</v>
      </c>
    </row>
    <row r="9" spans="1:4" x14ac:dyDescent="0.35"/>
    <row r="10" spans="1:4" x14ac:dyDescent="0.35"/>
    <row r="11" spans="1:4" x14ac:dyDescent="0.35"/>
    <row r="12" spans="1:4" x14ac:dyDescent="0.35"/>
    <row r="13" spans="1:4" x14ac:dyDescent="0.35"/>
    <row r="14" spans="1:4" x14ac:dyDescent="0.35"/>
    <row r="15" spans="1:4" x14ac:dyDescent="0.35"/>
    <row r="16" spans="1: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41B8-AB7E-403C-B731-3CCC808C5442}">
  <dimension ref="A1:U41"/>
  <sheetViews>
    <sheetView workbookViewId="0"/>
  </sheetViews>
  <sheetFormatPr baseColWidth="10" defaultColWidth="0" defaultRowHeight="12.5" zeroHeight="1" x14ac:dyDescent="0.25"/>
  <cols>
    <col min="1" max="1" width="33.453125" style="22" customWidth="1"/>
    <col min="2" max="4" width="11.453125" style="22" customWidth="1"/>
    <col min="5" max="6" width="12.7265625" style="22" bestFit="1" customWidth="1"/>
    <col min="7" max="15" width="11.453125" style="22" customWidth="1"/>
    <col min="16" max="21" width="0" style="22" hidden="1"/>
    <col min="22" max="16384" width="11.453125" style="2" hidden="1"/>
  </cols>
  <sheetData>
    <row r="1" spans="1:9" ht="20.5" x14ac:dyDescent="0.55000000000000004">
      <c r="A1" s="35" t="s">
        <v>26</v>
      </c>
      <c r="B1" s="36" t="s">
        <v>27</v>
      </c>
    </row>
    <row r="2" spans="1:9" ht="20.5" x14ac:dyDescent="0.55000000000000004">
      <c r="A2" s="35" t="s">
        <v>2</v>
      </c>
      <c r="B2" s="36" t="s">
        <v>3</v>
      </c>
    </row>
    <row r="3" spans="1:9" x14ac:dyDescent="0.25"/>
    <row r="4" spans="1:9" ht="15.5" x14ac:dyDescent="0.35">
      <c r="A4" s="42" t="s">
        <v>4</v>
      </c>
    </row>
    <row r="5" spans="1:9" x14ac:dyDescent="0.25"/>
    <row r="6" spans="1:9" ht="14.5" x14ac:dyDescent="0.4">
      <c r="A6" s="55" t="s">
        <v>28</v>
      </c>
      <c r="B6" s="55">
        <v>2020</v>
      </c>
      <c r="C6" s="55">
        <v>2021</v>
      </c>
      <c r="D6" s="55" t="s">
        <v>99</v>
      </c>
      <c r="G6" s="55"/>
      <c r="H6" s="55"/>
    </row>
    <row r="7" spans="1:9" ht="26.5" x14ac:dyDescent="0.35">
      <c r="A7" s="56" t="s">
        <v>71</v>
      </c>
      <c r="B7" s="48">
        <v>40.549862474866408</v>
      </c>
      <c r="C7" s="48">
        <v>46.936255365867567</v>
      </c>
      <c r="D7" s="48">
        <v>57.058263015641117</v>
      </c>
      <c r="G7" s="46"/>
      <c r="H7" s="46"/>
      <c r="I7" s="57"/>
    </row>
    <row r="8" spans="1:9" ht="39.5" x14ac:dyDescent="0.35">
      <c r="A8" s="56" t="s">
        <v>73</v>
      </c>
      <c r="B8" s="48">
        <v>13.76858237407569</v>
      </c>
      <c r="C8" s="48">
        <v>14.484645597162899</v>
      </c>
      <c r="D8" s="48">
        <v>42.744828778624175</v>
      </c>
      <c r="I8" s="57"/>
    </row>
    <row r="9" spans="1:9" ht="26.5" x14ac:dyDescent="0.35">
      <c r="A9" s="56" t="s">
        <v>72</v>
      </c>
      <c r="B9" s="48">
        <v>13.371892865906579</v>
      </c>
      <c r="C9" s="48">
        <v>10.90183351310937</v>
      </c>
      <c r="D9" s="48">
        <v>10.623754647603787</v>
      </c>
      <c r="I9" s="57"/>
    </row>
    <row r="10" spans="1:9" ht="39.5" x14ac:dyDescent="0.35">
      <c r="A10" s="56" t="s">
        <v>89</v>
      </c>
      <c r="B10" s="48">
        <v>10.141528653205929</v>
      </c>
      <c r="C10" s="48">
        <v>9.4970752795413294</v>
      </c>
      <c r="D10" s="48">
        <v>27.065659854395175</v>
      </c>
      <c r="I10" s="57"/>
    </row>
    <row r="11" spans="1:9" ht="26.5" x14ac:dyDescent="0.35">
      <c r="A11" s="56" t="s">
        <v>87</v>
      </c>
      <c r="B11" s="48">
        <v>10.855855897099699</v>
      </c>
      <c r="C11" s="48">
        <v>8.9483000789844898</v>
      </c>
      <c r="D11" s="48">
        <v>11.845420712485899</v>
      </c>
      <c r="I11" s="57"/>
    </row>
    <row r="12" spans="1:9" ht="39.5" x14ac:dyDescent="0.35">
      <c r="A12" s="56" t="s">
        <v>86</v>
      </c>
      <c r="B12" s="48">
        <v>5.5565716320992076</v>
      </c>
      <c r="C12" s="48">
        <v>5.2290955111774364</v>
      </c>
      <c r="D12" s="48">
        <v>27.6913253483558</v>
      </c>
      <c r="I12" s="57"/>
    </row>
    <row r="13" spans="1:9" ht="26.5" x14ac:dyDescent="0.35">
      <c r="A13" s="56" t="s">
        <v>90</v>
      </c>
      <c r="B13" s="48">
        <v>3.4766871092619791</v>
      </c>
      <c r="C13" s="48">
        <v>3.186033949497836</v>
      </c>
      <c r="D13" s="48">
        <v>24.344485447823843</v>
      </c>
      <c r="I13" s="57"/>
    </row>
    <row r="14" spans="1:9" ht="39.5" x14ac:dyDescent="0.35">
      <c r="A14" s="56" t="s">
        <v>74</v>
      </c>
      <c r="B14" s="48">
        <v>1.6583475558615739</v>
      </c>
      <c r="C14" s="48">
        <v>1.364785198286161</v>
      </c>
      <c r="D14" s="48">
        <v>11.668449566927777</v>
      </c>
      <c r="I14" s="57"/>
    </row>
    <row r="15" spans="1:9" ht="39.5" x14ac:dyDescent="0.35">
      <c r="A15" s="56" t="s">
        <v>93</v>
      </c>
      <c r="B15" s="48">
        <v>0.6206714376229211</v>
      </c>
      <c r="C15" s="48">
        <v>-0.5480244936270886</v>
      </c>
      <c r="D15" s="48">
        <v>-219.80638023234374</v>
      </c>
      <c r="I15" s="57"/>
    </row>
    <row r="16" spans="1:9" x14ac:dyDescent="0.25"/>
    <row r="17" spans="3:8" x14ac:dyDescent="0.25"/>
    <row r="18" spans="3:8" x14ac:dyDescent="0.25"/>
    <row r="19" spans="3:8" ht="14.5" x14ac:dyDescent="0.35">
      <c r="E19" s="48"/>
      <c r="F19" s="48"/>
      <c r="G19" s="48"/>
      <c r="H19" s="48"/>
    </row>
    <row r="20" spans="3:8" ht="14.5" x14ac:dyDescent="0.35">
      <c r="E20" s="48"/>
      <c r="F20" s="48"/>
      <c r="G20" s="48"/>
      <c r="H20" s="48"/>
    </row>
    <row r="21" spans="3:8" x14ac:dyDescent="0.25"/>
    <row r="22" spans="3:8" x14ac:dyDescent="0.25"/>
    <row r="23" spans="3:8" x14ac:dyDescent="0.25"/>
    <row r="25" spans="3:8" hidden="1" x14ac:dyDescent="0.25">
      <c r="C25" s="58"/>
      <c r="D25" s="58"/>
    </row>
    <row r="26" spans="3:8" hidden="1" x14ac:dyDescent="0.25">
      <c r="C26" s="58"/>
      <c r="D26" s="58"/>
    </row>
    <row r="27" spans="3:8" hidden="1" x14ac:dyDescent="0.25">
      <c r="C27" s="58"/>
      <c r="D27" s="58"/>
    </row>
    <row r="28" spans="3:8" hidden="1" x14ac:dyDescent="0.25">
      <c r="C28" s="58"/>
      <c r="D28" s="58"/>
    </row>
    <row r="29" spans="3:8" hidden="1" x14ac:dyDescent="0.25">
      <c r="C29" s="58"/>
      <c r="D29" s="58"/>
    </row>
    <row r="30" spans="3:8" hidden="1" x14ac:dyDescent="0.25">
      <c r="C30" s="58"/>
      <c r="D30" s="58"/>
    </row>
    <row r="31" spans="3:8" hidden="1" x14ac:dyDescent="0.25">
      <c r="C31" s="58"/>
      <c r="D31" s="58"/>
    </row>
    <row r="32" spans="3:8" hidden="1" x14ac:dyDescent="0.25">
      <c r="C32" s="58"/>
      <c r="D32" s="58"/>
    </row>
    <row r="33" spans="3:5" hidden="1" x14ac:dyDescent="0.25">
      <c r="C33" s="58"/>
      <c r="D33" s="58"/>
    </row>
    <row r="34" spans="3:5" hidden="1" x14ac:dyDescent="0.25">
      <c r="C34" s="58"/>
      <c r="D34" s="58"/>
    </row>
    <row r="35" spans="3:5" hidden="1" x14ac:dyDescent="0.25">
      <c r="C35" s="58"/>
      <c r="D35" s="58"/>
    </row>
    <row r="40" spans="3:5" ht="16.5" hidden="1" x14ac:dyDescent="0.45">
      <c r="C40" s="59"/>
      <c r="D40" s="59"/>
      <c r="E40" s="60"/>
    </row>
    <row r="41" spans="3:5" ht="16.5" hidden="1" x14ac:dyDescent="0.45">
      <c r="C41" s="59"/>
      <c r="D41" s="59"/>
      <c r="E41" s="60"/>
    </row>
  </sheetData>
  <sortState xmlns:xlrd2="http://schemas.microsoft.com/office/spreadsheetml/2017/richdata2" ref="A6:C15">
    <sortCondition descending="1" ref="C7:C15"/>
  </sortState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CAEC-8C31-40F3-BFC1-B96FB3B7C773}">
  <dimension ref="A1:P43"/>
  <sheetViews>
    <sheetView workbookViewId="0"/>
  </sheetViews>
  <sheetFormatPr baseColWidth="10" defaultColWidth="0" defaultRowHeight="12.5" zeroHeight="1" x14ac:dyDescent="0.25"/>
  <cols>
    <col min="1" max="1" width="27.453125" style="22" customWidth="1"/>
    <col min="2" max="15" width="11.453125" style="22" customWidth="1"/>
    <col min="16" max="16" width="0" style="22" hidden="1"/>
    <col min="17" max="16384" width="11.453125" style="2" hidden="1"/>
  </cols>
  <sheetData>
    <row r="1" spans="1:5" ht="20.5" x14ac:dyDescent="0.55000000000000004">
      <c r="A1" s="35" t="s">
        <v>0</v>
      </c>
      <c r="B1" s="36" t="s">
        <v>29</v>
      </c>
    </row>
    <row r="2" spans="1:5" ht="20.5" x14ac:dyDescent="0.55000000000000004">
      <c r="A2" s="35" t="s">
        <v>2</v>
      </c>
      <c r="B2" s="36" t="s">
        <v>3</v>
      </c>
    </row>
    <row r="3" spans="1:5" x14ac:dyDescent="0.25"/>
    <row r="4" spans="1:5" ht="15.5" x14ac:dyDescent="0.35">
      <c r="A4" s="42" t="s">
        <v>4</v>
      </c>
    </row>
    <row r="5" spans="1:5" x14ac:dyDescent="0.25"/>
    <row r="6" spans="1:5" ht="14.5" x14ac:dyDescent="0.4">
      <c r="A6" s="61" t="s">
        <v>28</v>
      </c>
      <c r="B6" s="55">
        <v>2020</v>
      </c>
      <c r="C6" s="55">
        <v>2021</v>
      </c>
      <c r="D6" s="55" t="s">
        <v>98</v>
      </c>
      <c r="E6" s="22" t="s">
        <v>80</v>
      </c>
    </row>
    <row r="7" spans="1:5" ht="26.5" x14ac:dyDescent="0.35">
      <c r="A7" s="56" t="s">
        <v>72</v>
      </c>
      <c r="B7" s="48">
        <v>42.154957771319843</v>
      </c>
      <c r="C7" s="48">
        <v>34.674050580400781</v>
      </c>
      <c r="D7" s="46">
        <v>-4.2601229730612848</v>
      </c>
    </row>
    <row r="8" spans="1:5" ht="39.5" x14ac:dyDescent="0.35">
      <c r="A8" s="56" t="s">
        <v>73</v>
      </c>
      <c r="B8" s="48">
        <v>14.683243725586189</v>
      </c>
      <c r="C8" s="48">
        <v>19.531843610343291</v>
      </c>
      <c r="D8" s="46">
        <v>54.831091760051386</v>
      </c>
    </row>
    <row r="9" spans="1:5" ht="39.5" x14ac:dyDescent="0.35">
      <c r="A9" s="56" t="s">
        <v>86</v>
      </c>
      <c r="B9" s="48">
        <v>9.5572763437044745</v>
      </c>
      <c r="C9" s="48">
        <v>13.138385868019551</v>
      </c>
      <c r="D9" s="46">
        <v>60.009148715185148</v>
      </c>
    </row>
    <row r="10" spans="1:5" ht="26.5" x14ac:dyDescent="0.35">
      <c r="A10" s="56" t="s">
        <v>75</v>
      </c>
      <c r="B10" s="48">
        <v>8.7855417862559531</v>
      </c>
      <c r="C10" s="48">
        <v>12.51126000537419</v>
      </c>
      <c r="D10" s="46">
        <v>65.756071956864062</v>
      </c>
    </row>
    <row r="11" spans="1:5" ht="26.5" x14ac:dyDescent="0.35">
      <c r="A11" s="56" t="s">
        <v>87</v>
      </c>
      <c r="B11" s="48">
        <v>9.869278990763739</v>
      </c>
      <c r="C11" s="48">
        <v>10.39241737764042</v>
      </c>
      <c r="D11" s="46">
        <v>22.565460117115204</v>
      </c>
    </row>
    <row r="12" spans="1:5" ht="39.5" x14ac:dyDescent="0.35">
      <c r="A12" s="56" t="s">
        <v>88</v>
      </c>
      <c r="B12" s="48">
        <v>13.91619542124624</v>
      </c>
      <c r="C12" s="48">
        <v>8.9536835765803211</v>
      </c>
      <c r="D12" s="46">
        <v>-25.110976268400115</v>
      </c>
    </row>
    <row r="13" spans="1:5" ht="39.5" x14ac:dyDescent="0.35">
      <c r="A13" s="56" t="s">
        <v>89</v>
      </c>
      <c r="B13" s="48">
        <v>0.53414302204934494</v>
      </c>
      <c r="C13" s="48">
        <v>0.53865370275541002</v>
      </c>
      <c r="D13" s="46">
        <v>17.378629891243413</v>
      </c>
      <c r="E13" s="42"/>
    </row>
    <row r="14" spans="1:5" ht="39.5" x14ac:dyDescent="0.35">
      <c r="A14" s="56" t="s">
        <v>76</v>
      </c>
      <c r="B14" s="48">
        <v>0.36319210194172569</v>
      </c>
      <c r="C14" s="62">
        <v>0.17190199836716261</v>
      </c>
      <c r="D14" s="46">
        <v>-44.90889603429796</v>
      </c>
    </row>
    <row r="15" spans="1:5" ht="26.5" x14ac:dyDescent="0.35">
      <c r="A15" s="56" t="s">
        <v>90</v>
      </c>
      <c r="B15" s="48">
        <v>0.1361708371324922</v>
      </c>
      <c r="C15" s="62">
        <v>8.7803280518875454E-2</v>
      </c>
      <c r="D15" s="46">
        <v>-24.947773501924132</v>
      </c>
    </row>
    <row r="16" spans="1:5" ht="13" x14ac:dyDescent="0.3">
      <c r="A16" s="63" t="s">
        <v>30</v>
      </c>
      <c r="B16" s="64">
        <v>0</v>
      </c>
      <c r="C16" s="64">
        <v>0</v>
      </c>
    </row>
    <row r="17" spans="1:3" ht="13" x14ac:dyDescent="0.3">
      <c r="A17" s="63"/>
      <c r="B17" s="63"/>
      <c r="C17" s="63"/>
    </row>
    <row r="18" spans="1:3" x14ac:dyDescent="0.25"/>
    <row r="19" spans="1:3" x14ac:dyDescent="0.25"/>
    <row r="20" spans="1:3" ht="13" x14ac:dyDescent="0.3">
      <c r="A20" s="63"/>
    </row>
    <row r="21" spans="1:3" ht="13" x14ac:dyDescent="0.3">
      <c r="A21" s="63"/>
    </row>
    <row r="22" spans="1:3" ht="13" x14ac:dyDescent="0.3">
      <c r="A22" s="63"/>
    </row>
    <row r="23" spans="1:3" ht="13" x14ac:dyDescent="0.3">
      <c r="A23" s="63"/>
    </row>
    <row r="24" spans="1:3" ht="13" hidden="1" x14ac:dyDescent="0.3">
      <c r="A24" s="63"/>
    </row>
    <row r="25" spans="1:3" ht="13" hidden="1" x14ac:dyDescent="0.3">
      <c r="A25" s="63"/>
    </row>
    <row r="26" spans="1:3" ht="13" hidden="1" x14ac:dyDescent="0.3">
      <c r="A26" s="63"/>
    </row>
    <row r="27" spans="1:3" ht="13" hidden="1" x14ac:dyDescent="0.3">
      <c r="A27" s="63"/>
    </row>
    <row r="28" spans="1:3" ht="13" hidden="1" x14ac:dyDescent="0.3">
      <c r="A28" s="63"/>
    </row>
    <row r="42" spans="3:4" ht="16.5" hidden="1" x14ac:dyDescent="0.45">
      <c r="C42" s="59"/>
      <c r="D42" s="60"/>
    </row>
    <row r="43" spans="3:4" ht="16.5" hidden="1" x14ac:dyDescent="0.45">
      <c r="C43" s="59"/>
      <c r="D43" s="60"/>
    </row>
  </sheetData>
  <sortState xmlns:xlrd2="http://schemas.microsoft.com/office/spreadsheetml/2017/richdata2" ref="A6:C16">
    <sortCondition descending="1" ref="C7:C16"/>
  </sortState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1E21AE-07EC-428A-9C31-734FADAF6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E79CB-B9AD-45DD-9D2E-6E4F3A95C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61B77-3137-4D10-A2EF-363802510C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75f0fcd-6e67-4f78-a319-55a18acbdd5e"/>
    <ds:schemaRef ds:uri="13a737a5-652a-4f06-bae2-eff4ea091b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2.1</vt:lpstr>
      <vt:lpstr>2.2</vt:lpstr>
      <vt:lpstr>2.3</vt:lpstr>
      <vt:lpstr>2.4</vt:lpstr>
      <vt:lpstr>Tabell 2.1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Tabell 3.1</vt:lpstr>
      <vt:lpstr>3.4</vt:lpstr>
      <vt:lpstr>3.5</vt:lpstr>
      <vt:lpstr>3.6</vt:lpstr>
      <vt:lpstr>3.7</vt:lpstr>
      <vt:lpstr>3.8</vt:lpstr>
      <vt:lpstr>Tabell 3.3</vt:lpstr>
      <vt:lpstr>3.9</vt:lpstr>
      <vt:lpstr>3.10</vt:lpstr>
      <vt:lpstr>3.11</vt:lpstr>
      <vt:lpstr>4.1</vt:lpstr>
      <vt:lpstr>4.2</vt:lpstr>
      <vt:lpstr>4.3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 Dalhaug</dc:creator>
  <cp:keywords/>
  <dc:description/>
  <cp:lastModifiedBy>Ivone Campos Da Cruz</cp:lastModifiedBy>
  <cp:revision/>
  <dcterms:created xsi:type="dcterms:W3CDTF">2021-02-05T13:06:45Z</dcterms:created>
  <dcterms:modified xsi:type="dcterms:W3CDTF">2022-04-11T09:28:17Z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